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5" yWindow="-15" windowWidth="10260" windowHeight="9795" tabRatio="658"/>
  </bookViews>
  <sheets>
    <sheet name="Master" sheetId="4" r:id="rId1"/>
    <sheet name="Glossary" sheetId="67" r:id="rId2"/>
    <sheet name="NTDPC Disclaimer" sheetId="65" r:id="rId3"/>
    <sheet name="Update Log" sheetId="3" state="hidden" r:id="rId4"/>
    <sheet name="Scorecard Hide" sheetId="6" state="hidden" r:id="rId5"/>
    <sheet name="Scorecard sort" sheetId="7" state="hidden" r:id="rId6"/>
    <sheet name="PHMSA Disclaimer" sheetId="69" r:id="rId7"/>
  </sheets>
  <definedNames>
    <definedName name="_OCC2" localSheetId="0">Master!#REF!</definedName>
    <definedName name="_xlnm.Print_Area" localSheetId="0">Master!$1:$5</definedName>
    <definedName name="_xlnm.Print_Titles" localSheetId="0">Master!$1:$5</definedName>
    <definedName name="top" localSheetId="0">Master!#REF!</definedName>
    <definedName name="Z_96F71044_F42D_4026_85DD_448E7EAE6F48_.wvu.Cols" localSheetId="4" hidden="1">'Scorecard Hide'!$S:$U</definedName>
    <definedName name="Z_96F71044_F42D_4026_85DD_448E7EAE6F48_.wvu.PrintTitles" localSheetId="0" hidden="1">Master!$1:$5</definedName>
    <definedName name="Z_D11220A0_C700_4943_8151_3EBFAC135D42_.wvu.PrintTitles" localSheetId="0" hidden="1">Master!$1:$6</definedName>
    <definedName name="Z_D87B9587_DAC1_4666_B66A_26D6B89CB630_.wvu.Cols" localSheetId="4" hidden="1">'Scorecard Hide'!$S:$U</definedName>
    <definedName name="Z_D87B9587_DAC1_4666_B66A_26D6B89CB630_.wvu.PrintTitles" localSheetId="0" hidden="1">Master!$1:$5</definedName>
  </definedNames>
  <calcPr calcId="145621" fullCalcOnLoad="1"/>
  <customWorkbookViews>
    <customWorkbookView name="Thomas D. Nail - Personal View" guid="{D11220A0-C700-4943-8151-3EBFAC135D42}" mergeInterval="0" personalView="1" maximized="1" windowWidth="1276" windowHeight="861" tabRatio="791" activeSheetId="1"/>
    <customWorkbookView name="achurchwell - Personal View" guid="{96F71044-F42D-4026-85DD-448E7EAE6F48}" mergeInterval="0" personalView="1" maximized="1" windowWidth="1252" windowHeight="825" tabRatio="741" activeSheetId="4"/>
    <customWorkbookView name="brule - Personal View" guid="{D87B9587-DAC1-4666-B66A-26D6B89CB630}" mergeInterval="0" personalView="1" maximized="1" windowWidth="1252" windowHeight="614" tabRatio="741" activeSheetId="4"/>
  </customWorkbookViews>
</workbook>
</file>

<file path=xl/calcChain.xml><?xml version="1.0" encoding="utf-8"?>
<calcChain xmlns="http://schemas.openxmlformats.org/spreadsheetml/2006/main">
  <c r="AY60" i="4" l="1"/>
  <c r="AY59" i="4"/>
  <c r="G64" i="4"/>
  <c r="B54" i="6"/>
  <c r="A54" i="6"/>
  <c r="B53" i="6"/>
  <c r="B52" i="6"/>
  <c r="A52" i="6"/>
  <c r="B51" i="6"/>
  <c r="A51" i="6"/>
  <c r="B50" i="6"/>
  <c r="A50" i="6"/>
  <c r="B49" i="6"/>
  <c r="B48" i="6"/>
  <c r="B47" i="6"/>
  <c r="A47" i="6"/>
  <c r="B46" i="6"/>
  <c r="A46" i="6"/>
  <c r="B45" i="6"/>
  <c r="A45" i="6"/>
  <c r="B44" i="6"/>
  <c r="A44" i="6"/>
  <c r="B43" i="6"/>
  <c r="A43" i="6"/>
  <c r="B42" i="6"/>
  <c r="A42" i="6"/>
  <c r="B41" i="6"/>
  <c r="A41" i="6"/>
  <c r="B40" i="6"/>
  <c r="A40" i="6"/>
  <c r="B39" i="6"/>
  <c r="A39" i="6"/>
  <c r="B38" i="6"/>
  <c r="B37" i="6"/>
  <c r="B36" i="6"/>
  <c r="S36" i="6"/>
  <c r="B35" i="6"/>
  <c r="B34" i="6"/>
  <c r="B33" i="6"/>
  <c r="B32" i="6"/>
  <c r="S32" i="6"/>
  <c r="R32" i="6"/>
  <c r="B31" i="6"/>
  <c r="B30" i="6"/>
  <c r="B29" i="6"/>
  <c r="B28" i="6"/>
  <c r="B27" i="6"/>
  <c r="S27" i="6"/>
  <c r="R27" i="6"/>
  <c r="B26" i="6"/>
  <c r="B25" i="6"/>
  <c r="B24" i="6"/>
  <c r="B23" i="6"/>
  <c r="B22" i="6"/>
  <c r="B21" i="6"/>
  <c r="B20" i="6"/>
  <c r="B19" i="6"/>
  <c r="B18" i="6"/>
  <c r="B17" i="6"/>
  <c r="S17" i="6"/>
  <c r="B16" i="6"/>
  <c r="B15" i="6"/>
  <c r="B14" i="6"/>
  <c r="B13" i="6"/>
  <c r="B12" i="6"/>
  <c r="B11" i="6"/>
  <c r="B10" i="6"/>
  <c r="B9" i="6"/>
  <c r="S9" i="6"/>
  <c r="B8" i="6"/>
  <c r="B7" i="6"/>
  <c r="B6" i="6"/>
  <c r="B5" i="6"/>
  <c r="B4" i="6"/>
  <c r="B56" i="6"/>
  <c r="A36" i="6"/>
  <c r="A35" i="6"/>
  <c r="A33" i="6"/>
  <c r="A31" i="6"/>
  <c r="A30" i="6"/>
  <c r="A28" i="6"/>
  <c r="A27" i="6"/>
  <c r="A26" i="6"/>
  <c r="A23" i="6"/>
  <c r="A22" i="6"/>
  <c r="A21" i="6"/>
  <c r="A20" i="6"/>
  <c r="A16" i="6"/>
  <c r="A15" i="6"/>
  <c r="A13" i="6"/>
  <c r="A11" i="6"/>
  <c r="A8" i="6"/>
  <c r="A7" i="6"/>
  <c r="A4" i="6"/>
  <c r="A53" i="6"/>
  <c r="A49" i="6"/>
  <c r="A48" i="6"/>
  <c r="A38" i="6"/>
  <c r="A37" i="6"/>
  <c r="A34" i="6"/>
  <c r="A32" i="6"/>
  <c r="A29" i="6"/>
  <c r="A25" i="6"/>
  <c r="A24" i="6"/>
  <c r="A19" i="6"/>
  <c r="A18" i="6"/>
  <c r="A17" i="6"/>
  <c r="A14" i="6"/>
  <c r="A12" i="6"/>
  <c r="A10" i="6"/>
  <c r="A9" i="6"/>
  <c r="A6" i="6"/>
  <c r="A5" i="6"/>
  <c r="C54" i="6"/>
  <c r="C53" i="6"/>
  <c r="C52" i="6"/>
  <c r="C51" i="6"/>
  <c r="C50" i="6"/>
  <c r="C49" i="6"/>
  <c r="C48" i="6"/>
  <c r="C47" i="6"/>
  <c r="S47" i="6"/>
  <c r="C46" i="6"/>
  <c r="C45" i="6"/>
  <c r="C44" i="6"/>
  <c r="C43" i="6"/>
  <c r="C42" i="6"/>
  <c r="C41" i="6"/>
  <c r="C40" i="6"/>
  <c r="C39" i="6"/>
  <c r="C38" i="6"/>
  <c r="C37" i="6"/>
  <c r="S37" i="6"/>
  <c r="C36" i="6"/>
  <c r="C35" i="6"/>
  <c r="C34" i="6"/>
  <c r="C33" i="6"/>
  <c r="S33" i="6"/>
  <c r="R33" i="6"/>
  <c r="C32" i="6"/>
  <c r="C31" i="6"/>
  <c r="C30" i="6"/>
  <c r="C29" i="6"/>
  <c r="C28" i="6"/>
  <c r="C27" i="6"/>
  <c r="C26" i="6"/>
  <c r="C25" i="6"/>
  <c r="C24" i="6"/>
  <c r="S24" i="6"/>
  <c r="C23" i="6"/>
  <c r="C22" i="6"/>
  <c r="C21" i="6"/>
  <c r="C20" i="6"/>
  <c r="C19" i="6"/>
  <c r="C18" i="6"/>
  <c r="C17" i="6"/>
  <c r="C16" i="6"/>
  <c r="C15" i="6"/>
  <c r="C14" i="6"/>
  <c r="C13" i="6"/>
  <c r="C12" i="6"/>
  <c r="C11" i="6"/>
  <c r="C10" i="6"/>
  <c r="C9" i="6"/>
  <c r="C8" i="6"/>
  <c r="C7" i="6"/>
  <c r="C6" i="6"/>
  <c r="C5" i="6"/>
  <c r="C4" i="6"/>
  <c r="C56" i="6"/>
  <c r="D54" i="6"/>
  <c r="D53" i="6"/>
  <c r="D52" i="6"/>
  <c r="S52" i="6"/>
  <c r="D51" i="6"/>
  <c r="D50" i="6"/>
  <c r="D49" i="6"/>
  <c r="D48" i="6"/>
  <c r="D47" i="6"/>
  <c r="D46" i="6"/>
  <c r="D45" i="6"/>
  <c r="D44" i="6"/>
  <c r="D43" i="6"/>
  <c r="D42" i="6"/>
  <c r="D41" i="6"/>
  <c r="D40" i="6"/>
  <c r="D39" i="6"/>
  <c r="D38" i="6"/>
  <c r="D37" i="6"/>
  <c r="D36" i="6"/>
  <c r="D35" i="6"/>
  <c r="D34" i="6"/>
  <c r="D33" i="6"/>
  <c r="D32" i="6"/>
  <c r="D31" i="6"/>
  <c r="D30" i="6"/>
  <c r="D29" i="6"/>
  <c r="S29" i="6"/>
  <c r="D28" i="6"/>
  <c r="D27" i="6"/>
  <c r="D26" i="6"/>
  <c r="D25" i="6"/>
  <c r="S25" i="6"/>
  <c r="D24" i="6"/>
  <c r="D23" i="6"/>
  <c r="D22" i="6"/>
  <c r="D21" i="6"/>
  <c r="S21" i="6"/>
  <c r="D20" i="6"/>
  <c r="D19" i="6"/>
  <c r="D18" i="6"/>
  <c r="D17" i="6"/>
  <c r="D16" i="6"/>
  <c r="D15" i="6"/>
  <c r="D14" i="6"/>
  <c r="D13" i="6"/>
  <c r="D12" i="6"/>
  <c r="D11" i="6"/>
  <c r="D10" i="6"/>
  <c r="D9" i="6"/>
  <c r="D8" i="6"/>
  <c r="D7" i="6"/>
  <c r="D6" i="6"/>
  <c r="D5" i="6"/>
  <c r="D4"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S16" i="6"/>
  <c r="E15" i="6"/>
  <c r="E14" i="6"/>
  <c r="E13" i="6"/>
  <c r="E12" i="6"/>
  <c r="E11" i="6"/>
  <c r="E10" i="6"/>
  <c r="E9" i="6"/>
  <c r="E8" i="6"/>
  <c r="E7" i="6"/>
  <c r="E6" i="6"/>
  <c r="E5" i="6"/>
  <c r="E4" i="6"/>
  <c r="E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56" i="6"/>
  <c r="F4"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G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55" i="6"/>
  <c r="J54" i="6"/>
  <c r="T54" i="6"/>
  <c r="J53" i="6"/>
  <c r="J52" i="6"/>
  <c r="T52" i="6"/>
  <c r="J51" i="6"/>
  <c r="J50" i="6"/>
  <c r="T50" i="6"/>
  <c r="J49" i="6"/>
  <c r="J48" i="6"/>
  <c r="T48" i="6"/>
  <c r="J47" i="6"/>
  <c r="J46" i="6"/>
  <c r="J45" i="6"/>
  <c r="J44" i="6"/>
  <c r="J43" i="6"/>
  <c r="J42" i="6"/>
  <c r="T42" i="6"/>
  <c r="J41" i="6"/>
  <c r="J40" i="6"/>
  <c r="T40" i="6"/>
  <c r="R40" i="6"/>
  <c r="J39" i="6"/>
  <c r="J38" i="6"/>
  <c r="J37" i="6"/>
  <c r="T37" i="6"/>
  <c r="J36" i="6"/>
  <c r="T36" i="6"/>
  <c r="J35" i="6"/>
  <c r="J34" i="6"/>
  <c r="T34" i="6"/>
  <c r="J33" i="6"/>
  <c r="J32" i="6"/>
  <c r="J31" i="6"/>
  <c r="J30" i="6"/>
  <c r="T30" i="6"/>
  <c r="J29" i="6"/>
  <c r="T29" i="6"/>
  <c r="J28" i="6"/>
  <c r="T28" i="6"/>
  <c r="J27" i="6"/>
  <c r="J26" i="6"/>
  <c r="J25" i="6"/>
  <c r="T25" i="6"/>
  <c r="J24" i="6"/>
  <c r="T24" i="6"/>
  <c r="J23" i="6"/>
  <c r="J22" i="6"/>
  <c r="T22" i="6"/>
  <c r="J21" i="6"/>
  <c r="J20" i="6"/>
  <c r="J19" i="6"/>
  <c r="J18" i="6"/>
  <c r="J17" i="6"/>
  <c r="T17" i="6"/>
  <c r="J16" i="6"/>
  <c r="T16" i="6"/>
  <c r="J15" i="6"/>
  <c r="J14" i="6"/>
  <c r="J13" i="6"/>
  <c r="J12" i="6"/>
  <c r="T12" i="6"/>
  <c r="J11" i="6"/>
  <c r="J10" i="6"/>
  <c r="T10" i="6"/>
  <c r="J9" i="6"/>
  <c r="J8" i="6"/>
  <c r="T8" i="6"/>
  <c r="J7" i="6"/>
  <c r="J6" i="6"/>
  <c r="J5" i="6"/>
  <c r="J4" i="6"/>
  <c r="K54" i="6"/>
  <c r="K53" i="6"/>
  <c r="K52" i="6"/>
  <c r="K51" i="6"/>
  <c r="K50" i="6"/>
  <c r="K49" i="6"/>
  <c r="K48" i="6"/>
  <c r="K47" i="6"/>
  <c r="K46" i="6"/>
  <c r="U46" i="6"/>
  <c r="K45" i="6"/>
  <c r="K44" i="6"/>
  <c r="K43" i="6"/>
  <c r="K42" i="6"/>
  <c r="K41" i="6"/>
  <c r="K40" i="6"/>
  <c r="K39" i="6"/>
  <c r="K38" i="6"/>
  <c r="K37" i="6"/>
  <c r="K36" i="6"/>
  <c r="K35" i="6"/>
  <c r="K34" i="6"/>
  <c r="K33" i="6"/>
  <c r="K32" i="6"/>
  <c r="K31" i="6"/>
  <c r="K30" i="6"/>
  <c r="K29" i="6"/>
  <c r="K28" i="6"/>
  <c r="K27" i="6"/>
  <c r="K26" i="6"/>
  <c r="K25" i="6"/>
  <c r="K24" i="6"/>
  <c r="U24" i="6"/>
  <c r="Q24" i="6"/>
  <c r="P24" i="6"/>
  <c r="O24" i="6"/>
  <c r="N24" i="6"/>
  <c r="M24" i="6"/>
  <c r="L24" i="6"/>
  <c r="K23" i="6"/>
  <c r="K22" i="6"/>
  <c r="K21" i="6"/>
  <c r="K20" i="6"/>
  <c r="U20" i="6"/>
  <c r="K19" i="6"/>
  <c r="K18" i="6"/>
  <c r="K17" i="6"/>
  <c r="K16" i="6"/>
  <c r="K15" i="6"/>
  <c r="K14" i="6"/>
  <c r="K13" i="6"/>
  <c r="K12" i="6"/>
  <c r="U12" i="6"/>
  <c r="K11" i="6"/>
  <c r="K10" i="6"/>
  <c r="K9" i="6"/>
  <c r="U9" i="6"/>
  <c r="K8" i="6"/>
  <c r="K7" i="6"/>
  <c r="K6" i="6"/>
  <c r="U6" i="6"/>
  <c r="R6" i="6"/>
  <c r="K5" i="6"/>
  <c r="K4" i="6"/>
  <c r="K55" i="6"/>
  <c r="L54" i="6"/>
  <c r="L53" i="6"/>
  <c r="L52" i="6"/>
  <c r="L51" i="6"/>
  <c r="L50" i="6"/>
  <c r="L49" i="6"/>
  <c r="U49" i="6"/>
  <c r="L48" i="6"/>
  <c r="L47" i="6"/>
  <c r="L46" i="6"/>
  <c r="Q46" i="6"/>
  <c r="P46" i="6"/>
  <c r="O46" i="6"/>
  <c r="N46" i="6"/>
  <c r="M46" i="6"/>
  <c r="L45" i="6"/>
  <c r="L44" i="6"/>
  <c r="L43" i="6"/>
  <c r="L42" i="6"/>
  <c r="L41" i="6"/>
  <c r="L40" i="6"/>
  <c r="L39" i="6"/>
  <c r="L38" i="6"/>
  <c r="L37" i="6"/>
  <c r="L36" i="6"/>
  <c r="L35" i="6"/>
  <c r="L34" i="6"/>
  <c r="L33" i="6"/>
  <c r="L32" i="6"/>
  <c r="L31" i="6"/>
  <c r="L30" i="6"/>
  <c r="U30" i="6"/>
  <c r="L29" i="6"/>
  <c r="L28" i="6"/>
  <c r="L27" i="6"/>
  <c r="L26" i="6"/>
  <c r="U26" i="6"/>
  <c r="L25" i="6"/>
  <c r="L23" i="6"/>
  <c r="L22" i="6"/>
  <c r="L21" i="6"/>
  <c r="U21" i="6"/>
  <c r="L20" i="6"/>
  <c r="L19" i="6"/>
  <c r="L18" i="6"/>
  <c r="L17" i="6"/>
  <c r="U17" i="6"/>
  <c r="L16" i="6"/>
  <c r="L15" i="6"/>
  <c r="L14" i="6"/>
  <c r="L13" i="6"/>
  <c r="L12" i="6"/>
  <c r="L11" i="6"/>
  <c r="L10" i="6"/>
  <c r="L9" i="6"/>
  <c r="L8" i="6"/>
  <c r="U8" i="6"/>
  <c r="L7" i="6"/>
  <c r="L6" i="6"/>
  <c r="L5" i="6"/>
  <c r="L4" i="6"/>
  <c r="M54" i="6"/>
  <c r="M53" i="6"/>
  <c r="M52" i="6"/>
  <c r="M51" i="6"/>
  <c r="M50" i="6"/>
  <c r="M49" i="6"/>
  <c r="M48" i="6"/>
  <c r="M47" i="6"/>
  <c r="M45" i="6"/>
  <c r="M44" i="6"/>
  <c r="M43" i="6"/>
  <c r="M42" i="6"/>
  <c r="M41" i="6"/>
  <c r="M40" i="6"/>
  <c r="M39" i="6"/>
  <c r="M38" i="6"/>
  <c r="M37" i="6"/>
  <c r="M36" i="6"/>
  <c r="U36" i="6"/>
  <c r="M35" i="6"/>
  <c r="M34" i="6"/>
  <c r="M33" i="6"/>
  <c r="M32" i="6"/>
  <c r="M31" i="6"/>
  <c r="M30" i="6"/>
  <c r="M29" i="6"/>
  <c r="M28" i="6"/>
  <c r="M27" i="6"/>
  <c r="M26" i="6"/>
  <c r="M25" i="6"/>
  <c r="M23" i="6"/>
  <c r="M22" i="6"/>
  <c r="M21" i="6"/>
  <c r="M20" i="6"/>
  <c r="M19" i="6"/>
  <c r="M18" i="6"/>
  <c r="M17" i="6"/>
  <c r="M16" i="6"/>
  <c r="M15" i="6"/>
  <c r="M14" i="6"/>
  <c r="M13" i="6"/>
  <c r="M12" i="6"/>
  <c r="M11" i="6"/>
  <c r="M10" i="6"/>
  <c r="M9" i="6"/>
  <c r="M8" i="6"/>
  <c r="M7" i="6"/>
  <c r="M6" i="6"/>
  <c r="M5" i="6"/>
  <c r="M4" i="6"/>
  <c r="M55" i="6"/>
  <c r="N54" i="6"/>
  <c r="N53" i="6"/>
  <c r="N52" i="6"/>
  <c r="N51" i="6"/>
  <c r="N50" i="6"/>
  <c r="N49" i="6"/>
  <c r="N48" i="6"/>
  <c r="N47" i="6"/>
  <c r="U47" i="6"/>
  <c r="N45" i="6"/>
  <c r="N44" i="6"/>
  <c r="N43" i="6"/>
  <c r="N42" i="6"/>
  <c r="N41" i="6"/>
  <c r="N40" i="6"/>
  <c r="N39" i="6"/>
  <c r="N38" i="6"/>
  <c r="N37" i="6"/>
  <c r="N36" i="6"/>
  <c r="N35" i="6"/>
  <c r="N34" i="6"/>
  <c r="N33" i="6"/>
  <c r="N32" i="6"/>
  <c r="N31" i="6"/>
  <c r="N30" i="6"/>
  <c r="N29" i="6"/>
  <c r="N28" i="6"/>
  <c r="N27" i="6"/>
  <c r="N26" i="6"/>
  <c r="N25" i="6"/>
  <c r="U25" i="6"/>
  <c r="N23" i="6"/>
  <c r="N22" i="6"/>
  <c r="U22" i="6"/>
  <c r="N21" i="6"/>
  <c r="N20" i="6"/>
  <c r="N19" i="6"/>
  <c r="N18" i="6"/>
  <c r="N17" i="6"/>
  <c r="N16" i="6"/>
  <c r="U16" i="6"/>
  <c r="N15" i="6"/>
  <c r="N14" i="6"/>
  <c r="N13" i="6"/>
  <c r="N12" i="6"/>
  <c r="N11" i="6"/>
  <c r="N10" i="6"/>
  <c r="N9" i="6"/>
  <c r="N8" i="6"/>
  <c r="N7" i="6"/>
  <c r="N6" i="6"/>
  <c r="N5" i="6"/>
  <c r="N4" i="6"/>
  <c r="N56" i="6"/>
  <c r="O54" i="6"/>
  <c r="O53" i="6"/>
  <c r="O52" i="6"/>
  <c r="U52" i="6"/>
  <c r="O51" i="6"/>
  <c r="O50" i="6"/>
  <c r="O49" i="6"/>
  <c r="O48" i="6"/>
  <c r="O47" i="6"/>
  <c r="O45" i="6"/>
  <c r="O44" i="6"/>
  <c r="O43" i="6"/>
  <c r="O42" i="6"/>
  <c r="O41" i="6"/>
  <c r="U41" i="6"/>
  <c r="R41" i="6"/>
  <c r="O40" i="6"/>
  <c r="O39" i="6"/>
  <c r="O38" i="6"/>
  <c r="O37" i="6"/>
  <c r="O36" i="6"/>
  <c r="O35" i="6"/>
  <c r="O34" i="6"/>
  <c r="O33" i="6"/>
  <c r="O32" i="6"/>
  <c r="O31" i="6"/>
  <c r="O30" i="6"/>
  <c r="O29" i="6"/>
  <c r="O28" i="6"/>
  <c r="O27" i="6"/>
  <c r="O26" i="6"/>
  <c r="O25" i="6"/>
  <c r="O23" i="6"/>
  <c r="U23" i="6"/>
  <c r="R23" i="6"/>
  <c r="O22" i="6"/>
  <c r="O21" i="6"/>
  <c r="O20" i="6"/>
  <c r="O19" i="6"/>
  <c r="O18" i="6"/>
  <c r="O17" i="6"/>
  <c r="Q17" i="6"/>
  <c r="P17" i="6"/>
  <c r="O16" i="6"/>
  <c r="O15" i="6"/>
  <c r="O14" i="6"/>
  <c r="O13" i="6"/>
  <c r="O12" i="6"/>
  <c r="O11" i="6"/>
  <c r="O10" i="6"/>
  <c r="U10" i="6"/>
  <c r="R10" i="6"/>
  <c r="O9" i="6"/>
  <c r="O8" i="6"/>
  <c r="O7" i="6"/>
  <c r="O6" i="6"/>
  <c r="O5" i="6"/>
  <c r="O4" i="6"/>
  <c r="P54" i="6"/>
  <c r="P53" i="6"/>
  <c r="P52" i="6"/>
  <c r="P51" i="6"/>
  <c r="P50" i="6"/>
  <c r="U50" i="6"/>
  <c r="P49" i="6"/>
  <c r="P48" i="6"/>
  <c r="P47" i="6"/>
  <c r="P45" i="6"/>
  <c r="U45" i="6"/>
  <c r="R45" i="6"/>
  <c r="P44" i="6"/>
  <c r="P43" i="6"/>
  <c r="P42" i="6"/>
  <c r="P41" i="6"/>
  <c r="P40" i="6"/>
  <c r="P39" i="6"/>
  <c r="P38" i="6"/>
  <c r="P37" i="6"/>
  <c r="P36" i="6"/>
  <c r="P35" i="6"/>
  <c r="P34" i="6"/>
  <c r="P33" i="6"/>
  <c r="P32" i="6"/>
  <c r="P31" i="6"/>
  <c r="P30" i="6"/>
  <c r="P29" i="6"/>
  <c r="P28" i="6"/>
  <c r="P27" i="6"/>
  <c r="P26" i="6"/>
  <c r="P25" i="6"/>
  <c r="P23" i="6"/>
  <c r="P22" i="6"/>
  <c r="P21" i="6"/>
  <c r="P20" i="6"/>
  <c r="P19" i="6"/>
  <c r="P18" i="6"/>
  <c r="P16" i="6"/>
  <c r="P15" i="6"/>
  <c r="P14" i="6"/>
  <c r="P13" i="6"/>
  <c r="P12" i="6"/>
  <c r="P11" i="6"/>
  <c r="P10" i="6"/>
  <c r="P9" i="6"/>
  <c r="P8" i="6"/>
  <c r="P7" i="6"/>
  <c r="P6" i="6"/>
  <c r="P5" i="6"/>
  <c r="U5" i="6"/>
  <c r="P4" i="6"/>
  <c r="A1" i="7"/>
  <c r="B1" i="7"/>
  <c r="D1" i="7"/>
  <c r="E1" i="7"/>
  <c r="A2" i="7"/>
  <c r="B2" i="7"/>
  <c r="D2" i="7"/>
  <c r="E2" i="7"/>
  <c r="A5" i="7"/>
  <c r="B5" i="7"/>
  <c r="D3" i="7"/>
  <c r="E3" i="7"/>
  <c r="A3" i="7"/>
  <c r="B3" i="7"/>
  <c r="D4" i="7"/>
  <c r="E4" i="7"/>
  <c r="A4" i="7"/>
  <c r="B4" i="7"/>
  <c r="D5" i="7"/>
  <c r="E5" i="7"/>
  <c r="A6" i="7"/>
  <c r="B6" i="7"/>
  <c r="D13" i="7"/>
  <c r="E13" i="7"/>
  <c r="A7" i="7"/>
  <c r="B7" i="7"/>
  <c r="D6" i="7"/>
  <c r="E6" i="7"/>
  <c r="A8" i="7"/>
  <c r="B8" i="7"/>
  <c r="D7" i="7"/>
  <c r="E7" i="7"/>
  <c r="A9" i="7"/>
  <c r="B9" i="7"/>
  <c r="D14" i="7"/>
  <c r="E14" i="7"/>
  <c r="A10" i="7"/>
  <c r="B10" i="7"/>
  <c r="D8" i="7"/>
  <c r="E8" i="7"/>
  <c r="A11" i="7"/>
  <c r="B11" i="7"/>
  <c r="D15" i="7"/>
  <c r="E15" i="7"/>
  <c r="A12" i="7"/>
  <c r="B12" i="7"/>
  <c r="D22" i="7"/>
  <c r="E22" i="7"/>
  <c r="A13" i="7"/>
  <c r="B13" i="7"/>
  <c r="D9" i="7"/>
  <c r="E9" i="7"/>
  <c r="A14" i="7"/>
  <c r="B14" i="7"/>
  <c r="D16" i="7"/>
  <c r="E16" i="7"/>
  <c r="A15" i="7"/>
  <c r="B15" i="7"/>
  <c r="D23" i="7"/>
  <c r="E23" i="7"/>
  <c r="A16" i="7"/>
  <c r="B16" i="7"/>
  <c r="D17" i="7"/>
  <c r="E17" i="7"/>
  <c r="A17" i="7"/>
  <c r="B17" i="7"/>
  <c r="D10" i="7"/>
  <c r="E10" i="7"/>
  <c r="A24" i="7"/>
  <c r="B24" i="7"/>
  <c r="D11" i="7"/>
  <c r="E11" i="7"/>
  <c r="A18" i="7"/>
  <c r="B18" i="7"/>
  <c r="D18" i="7"/>
  <c r="E18" i="7"/>
  <c r="A19" i="7"/>
  <c r="B19" i="7"/>
  <c r="D19" i="7"/>
  <c r="E19" i="7"/>
  <c r="A20" i="7"/>
  <c r="B20" i="7"/>
  <c r="D20" i="7"/>
  <c r="E20" i="7"/>
  <c r="A21" i="7"/>
  <c r="B21" i="7"/>
  <c r="D12" i="7"/>
  <c r="E12" i="7"/>
  <c r="A22" i="7"/>
  <c r="B22" i="7"/>
  <c r="D24" i="7"/>
  <c r="E24" i="7"/>
  <c r="A23" i="7"/>
  <c r="B23" i="7"/>
  <c r="D21" i="7"/>
  <c r="E21" i="7"/>
  <c r="A25" i="7"/>
  <c r="B25" i="7"/>
  <c r="D25" i="7"/>
  <c r="E25" i="7"/>
  <c r="A26" i="7"/>
  <c r="B26" i="7"/>
  <c r="D26" i="7"/>
  <c r="E26" i="7"/>
  <c r="A27" i="7"/>
  <c r="B27" i="7"/>
  <c r="D27" i="7"/>
  <c r="E27" i="7"/>
  <c r="A28" i="7"/>
  <c r="B28" i="7"/>
  <c r="D28" i="7"/>
  <c r="E28" i="7"/>
  <c r="A29" i="7"/>
  <c r="B29" i="7"/>
  <c r="D29" i="7"/>
  <c r="E29" i="7"/>
  <c r="A33" i="7"/>
  <c r="B33" i="7"/>
  <c r="D31" i="7"/>
  <c r="E31" i="7"/>
  <c r="A30" i="7"/>
  <c r="B30" i="7"/>
  <c r="D32" i="7"/>
  <c r="E32" i="7"/>
  <c r="A42" i="7"/>
  <c r="B42" i="7"/>
  <c r="D33" i="7"/>
  <c r="E33" i="7"/>
  <c r="A34" i="7"/>
  <c r="B34" i="7"/>
  <c r="D34" i="7"/>
  <c r="E34" i="7"/>
  <c r="A35" i="7"/>
  <c r="B35" i="7"/>
  <c r="D35" i="7"/>
  <c r="E35" i="7"/>
  <c r="A36" i="7"/>
  <c r="B36" i="7"/>
  <c r="D36" i="7"/>
  <c r="E36" i="7"/>
  <c r="A43" i="7"/>
  <c r="B43" i="7"/>
  <c r="D30" i="7"/>
  <c r="E30" i="7"/>
  <c r="A44" i="7"/>
  <c r="B44" i="7"/>
  <c r="D37" i="7"/>
  <c r="E37" i="7"/>
  <c r="A37" i="7"/>
  <c r="B37" i="7"/>
  <c r="D38" i="7"/>
  <c r="E38" i="7"/>
  <c r="A31" i="7"/>
  <c r="B31" i="7"/>
  <c r="D39" i="7"/>
  <c r="E39" i="7"/>
  <c r="A38" i="7"/>
  <c r="B38" i="7"/>
  <c r="D40" i="7"/>
  <c r="E40" i="7"/>
  <c r="A45" i="7"/>
  <c r="B45" i="7"/>
  <c r="D41" i="7"/>
  <c r="E41" i="7"/>
  <c r="A32" i="7"/>
  <c r="B32" i="7"/>
  <c r="D42" i="7"/>
  <c r="E42" i="7"/>
  <c r="A39" i="7"/>
  <c r="B39" i="7"/>
  <c r="D43" i="7"/>
  <c r="E43" i="7"/>
  <c r="A46" i="7"/>
  <c r="B46" i="7"/>
  <c r="D44" i="7"/>
  <c r="E44" i="7"/>
  <c r="A40" i="7"/>
  <c r="B40" i="7"/>
  <c r="D45" i="7"/>
  <c r="E45" i="7"/>
  <c r="A47" i="7"/>
  <c r="B47" i="7"/>
  <c r="D46" i="7"/>
  <c r="E46" i="7"/>
  <c r="A48" i="7"/>
  <c r="B48" i="7"/>
  <c r="D47" i="7"/>
  <c r="E47" i="7"/>
  <c r="A41" i="7"/>
  <c r="B41" i="7"/>
  <c r="D48" i="7"/>
  <c r="E48" i="7"/>
  <c r="A49" i="7"/>
  <c r="B49" i="7"/>
  <c r="D50" i="7"/>
  <c r="E50" i="7"/>
  <c r="A50" i="7"/>
  <c r="B50" i="7"/>
  <c r="D51" i="7"/>
  <c r="E51" i="7"/>
  <c r="A51" i="7"/>
  <c r="B51" i="7"/>
  <c r="D49" i="7"/>
  <c r="E49" i="7"/>
  <c r="A52" i="7"/>
  <c r="B52" i="7"/>
  <c r="D52" i="7"/>
  <c r="E52" i="7"/>
  <c r="H4" i="6"/>
  <c r="H55" i="6"/>
  <c r="Q4" i="6"/>
  <c r="H5" i="6"/>
  <c r="Q5" i="6"/>
  <c r="T5" i="6"/>
  <c r="H6" i="6"/>
  <c r="Q6" i="6"/>
  <c r="T6" i="6"/>
  <c r="H7" i="6"/>
  <c r="Q7" i="6"/>
  <c r="T7" i="6"/>
  <c r="H8" i="6"/>
  <c r="Q8" i="6"/>
  <c r="Q55" i="6"/>
  <c r="H9" i="6"/>
  <c r="Q9" i="6"/>
  <c r="H10" i="6"/>
  <c r="Q10" i="6"/>
  <c r="H11" i="6"/>
  <c r="Q11" i="6"/>
  <c r="T11" i="6"/>
  <c r="H12" i="6"/>
  <c r="Q12" i="6"/>
  <c r="H13" i="6"/>
  <c r="Q13" i="6"/>
  <c r="T13" i="6"/>
  <c r="H14" i="6"/>
  <c r="Q14" i="6"/>
  <c r="H15" i="6"/>
  <c r="Q15" i="6"/>
  <c r="Q54" i="6"/>
  <c r="Q53" i="6"/>
  <c r="U53" i="6"/>
  <c r="R53" i="6"/>
  <c r="Q52" i="6"/>
  <c r="Q51" i="6"/>
  <c r="Q50" i="6"/>
  <c r="Q49" i="6"/>
  <c r="Q48" i="6"/>
  <c r="Q47" i="6"/>
  <c r="Q45" i="6"/>
  <c r="Q44" i="6"/>
  <c r="Q43" i="6"/>
  <c r="Q42" i="6"/>
  <c r="Q41" i="6"/>
  <c r="Q40" i="6"/>
  <c r="Q39" i="6"/>
  <c r="Q38" i="6"/>
  <c r="Q37" i="6"/>
  <c r="Q36" i="6"/>
  <c r="Q35" i="6"/>
  <c r="Q34" i="6"/>
  <c r="Q33" i="6"/>
  <c r="Q32" i="6"/>
  <c r="Q31" i="6"/>
  <c r="Q30" i="6"/>
  <c r="Q29" i="6"/>
  <c r="Q28" i="6"/>
  <c r="Q27" i="6"/>
  <c r="Q26" i="6"/>
  <c r="Q25" i="6"/>
  <c r="Q23" i="6"/>
  <c r="Q22" i="6"/>
  <c r="Q21" i="6"/>
  <c r="Q20" i="6"/>
  <c r="Q19" i="6"/>
  <c r="Q18" i="6"/>
  <c r="Q16" i="6"/>
  <c r="T15" i="6"/>
  <c r="H16" i="6"/>
  <c r="H17" i="6"/>
  <c r="H18" i="6"/>
  <c r="H19" i="6"/>
  <c r="T19" i="6"/>
  <c r="H20" i="6"/>
  <c r="T20" i="6"/>
  <c r="H21" i="6"/>
  <c r="T21" i="6"/>
  <c r="H22" i="6"/>
  <c r="S22" i="6"/>
  <c r="R22" i="6"/>
  <c r="H23" i="6"/>
  <c r="T23" i="6"/>
  <c r="H24" i="6"/>
  <c r="H25" i="6"/>
  <c r="H26" i="6"/>
  <c r="T26" i="6"/>
  <c r="H27" i="6"/>
  <c r="T27" i="6"/>
  <c r="H28" i="6"/>
  <c r="H29" i="6"/>
  <c r="H30" i="6"/>
  <c r="S30" i="6"/>
  <c r="R30" i="6"/>
  <c r="H31" i="6"/>
  <c r="S31" i="6"/>
  <c r="H32" i="6"/>
  <c r="T32" i="6"/>
  <c r="H33" i="6"/>
  <c r="T33" i="6"/>
  <c r="H34" i="6"/>
  <c r="H35" i="6"/>
  <c r="T35" i="6"/>
  <c r="H36" i="6"/>
  <c r="H37" i="6"/>
  <c r="H38" i="6"/>
  <c r="S38" i="6"/>
  <c r="R38" i="6"/>
  <c r="T38" i="6"/>
  <c r="H39" i="6"/>
  <c r="H40" i="6"/>
  <c r="H41" i="6"/>
  <c r="H42" i="6"/>
  <c r="H43" i="6"/>
  <c r="T43" i="6"/>
  <c r="H44" i="6"/>
  <c r="S44" i="6"/>
  <c r="R44" i="6"/>
  <c r="H45" i="6"/>
  <c r="T45" i="6"/>
  <c r="H46" i="6"/>
  <c r="T46" i="6"/>
  <c r="H47" i="6"/>
  <c r="H48" i="6"/>
  <c r="S48" i="6"/>
  <c r="R48" i="6"/>
  <c r="H49" i="6"/>
  <c r="T49" i="6"/>
  <c r="H50" i="6"/>
  <c r="H51" i="6"/>
  <c r="S51" i="6"/>
  <c r="R51" i="6"/>
  <c r="H52" i="6"/>
  <c r="H53" i="6"/>
  <c r="H54" i="6"/>
  <c r="S54" i="6"/>
  <c r="F59" i="4"/>
  <c r="M59" i="4"/>
  <c r="N59" i="4"/>
  <c r="G59" i="4"/>
  <c r="G60" i="4"/>
  <c r="BD59" i="4"/>
  <c r="AO59" i="4"/>
  <c r="AP59" i="4"/>
  <c r="R59" i="4"/>
  <c r="AW59" i="4"/>
  <c r="BB59" i="4"/>
  <c r="F60" i="4"/>
  <c r="M60" i="4"/>
  <c r="N60" i="4"/>
  <c r="BD60" i="4"/>
  <c r="AO60" i="4"/>
  <c r="AP60" i="4"/>
  <c r="R60" i="4"/>
  <c r="AW60" i="4"/>
  <c r="BB60" i="4"/>
  <c r="G65" i="4"/>
  <c r="G66" i="4"/>
  <c r="G67" i="4"/>
  <c r="G68" i="4"/>
  <c r="U48" i="6"/>
  <c r="T47" i="6"/>
  <c r="T9" i="6"/>
  <c r="T31" i="6"/>
  <c r="T53" i="6"/>
  <c r="U11" i="6"/>
  <c r="T41" i="6"/>
  <c r="S42" i="6"/>
  <c r="S11" i="6"/>
  <c r="R11" i="6"/>
  <c r="U35" i="6"/>
  <c r="U40" i="6"/>
  <c r="D55" i="6"/>
  <c r="S5" i="6"/>
  <c r="R5" i="6"/>
  <c r="U37" i="6"/>
  <c r="T39" i="6"/>
  <c r="F55" i="6"/>
  <c r="C55" i="6"/>
  <c r="S23" i="6"/>
  <c r="E56" i="6"/>
  <c r="S49" i="6"/>
  <c r="R49" i="6"/>
  <c r="T14" i="6"/>
  <c r="T18" i="6"/>
  <c r="T44" i="6"/>
  <c r="T51" i="6"/>
  <c r="S46" i="6"/>
  <c r="R46" i="6"/>
  <c r="S20" i="6"/>
  <c r="R20" i="6"/>
  <c r="S39" i="6"/>
  <c r="D56" i="6"/>
  <c r="S19" i="6"/>
  <c r="R19" i="6"/>
  <c r="S4" i="6"/>
  <c r="T4" i="6"/>
  <c r="R4" i="6"/>
  <c r="N55" i="6"/>
  <c r="L56" i="6"/>
  <c r="U4" i="6"/>
  <c r="U13" i="6"/>
  <c r="U15" i="6"/>
  <c r="U19" i="6"/>
  <c r="U34" i="6"/>
  <c r="U44" i="6"/>
  <c r="U51" i="6"/>
  <c r="U14" i="6"/>
  <c r="U18" i="6"/>
  <c r="U27" i="6"/>
  <c r="U29" i="6"/>
  <c r="U31" i="6"/>
  <c r="R31" i="6"/>
  <c r="U33" i="6"/>
  <c r="U39" i="6"/>
  <c r="R39" i="6"/>
  <c r="J56" i="6"/>
  <c r="J55" i="6"/>
  <c r="S7" i="6"/>
  <c r="S13" i="6"/>
  <c r="S15" i="6"/>
  <c r="R15" i="6"/>
  <c r="S35" i="6"/>
  <c r="R35" i="6"/>
  <c r="S53" i="6"/>
  <c r="S6" i="6"/>
  <c r="S8" i="6"/>
  <c r="S10" i="6"/>
  <c r="S12" i="6"/>
  <c r="S14" i="6"/>
  <c r="S18" i="6"/>
  <c r="R18" i="6"/>
  <c r="S26" i="6"/>
  <c r="R26" i="6"/>
  <c r="S28" i="6"/>
  <c r="R28" i="6"/>
  <c r="S34" i="6"/>
  <c r="R34" i="6"/>
  <c r="S40" i="6"/>
  <c r="S41" i="6"/>
  <c r="S43" i="6"/>
  <c r="S45" i="6"/>
  <c r="S50" i="6"/>
  <c r="R50" i="6"/>
  <c r="L55" i="6"/>
  <c r="K56" i="6"/>
  <c r="B55" i="6"/>
  <c r="I56" i="6"/>
  <c r="M56" i="6"/>
  <c r="H56" i="6"/>
  <c r="G56" i="6"/>
  <c r="Q56" i="6"/>
  <c r="P56" i="6"/>
  <c r="O55" i="6"/>
  <c r="O56" i="6"/>
  <c r="U28" i="6"/>
  <c r="U32" i="6"/>
  <c r="U7" i="6"/>
  <c r="U38" i="6"/>
  <c r="U42" i="6"/>
  <c r="R42" i="6"/>
  <c r="U43" i="6"/>
  <c r="R43" i="6"/>
  <c r="U54" i="6"/>
  <c r="R54" i="6"/>
  <c r="R7" i="6"/>
  <c r="R14" i="6"/>
  <c r="R13" i="6"/>
  <c r="R12" i="6"/>
  <c r="R52" i="6"/>
  <c r="R37" i="6"/>
  <c r="R47" i="6"/>
  <c r="R9" i="6"/>
  <c r="R17" i="6"/>
  <c r="R8" i="6"/>
  <c r="R55" i="6"/>
  <c r="R56" i="6"/>
  <c r="R16" i="6"/>
  <c r="R21" i="6"/>
  <c r="R25" i="6"/>
  <c r="R29" i="6"/>
  <c r="R24" i="6"/>
  <c r="R36" i="6"/>
  <c r="P55" i="6"/>
</calcChain>
</file>

<file path=xl/comments1.xml><?xml version="1.0" encoding="utf-8"?>
<comments xmlns="http://schemas.openxmlformats.org/spreadsheetml/2006/main">
  <authors>
    <author>Thomas D. Nail</author>
    <author>brule</author>
    <author>brian.tooley</author>
    <author>jljohnson</author>
  </authors>
  <commentList>
    <comment ref="E5" authorId="0">
      <text>
        <r>
          <rPr>
            <sz val="8"/>
            <color indexed="81"/>
            <rFont val="Tahoma"/>
            <family val="2"/>
          </rPr>
          <t>How long before the ticket expires or needs to be renewed.</t>
        </r>
      </text>
    </comment>
    <comment ref="F5" authorId="0">
      <text>
        <r>
          <rPr>
            <sz val="8"/>
            <color indexed="81"/>
            <rFont val="Tahoma"/>
            <family val="2"/>
          </rPr>
          <t>Is white-lining (marking the proposed excavation site with white paint or flags) required by the excavator?</t>
        </r>
      </text>
    </comment>
    <comment ref="G5" authorId="0">
      <text>
        <r>
          <rPr>
            <sz val="8"/>
            <color indexed="81"/>
            <rFont val="Tahoma"/>
            <family val="2"/>
          </rPr>
          <t>The horizontal distance specified on either side of a facility in which extra precautions are required (a.k.a. approximate location, etc).</t>
        </r>
      </text>
    </comment>
    <comment ref="N5" authorId="0">
      <text>
        <r>
          <rPr>
            <sz val="8"/>
            <color indexed="81"/>
            <rFont val="Tahoma"/>
            <family val="2"/>
          </rPr>
          <t>Is a separate locate request required for each excavator?</t>
        </r>
      </text>
    </comment>
    <comment ref="O5" authorId="1">
      <text>
        <r>
          <rPr>
            <sz val="8"/>
            <color indexed="81"/>
            <rFont val="Tahoma"/>
            <family val="2"/>
          </rPr>
          <t xml:space="preserve">Damage is any impact or exposure that results in the need to repair an underground facility due to a weakening or the partial or complete destruction of the facility, including, but not limited to, the protective coating, lateral support, cathodic protection, or the housing for the line, device, or facility.
</t>
        </r>
      </text>
    </comment>
    <comment ref="Q5" authorId="1">
      <text>
        <r>
          <rPr>
            <sz val="8"/>
            <color indexed="81"/>
            <rFont val="Tahoma"/>
            <family val="2"/>
          </rPr>
          <t xml:space="preserve">Damage is any impact or exposure that results in the need to repair an underground facility due to a weakening or the partial or complete destruction of the facility, including, but not limited to, the protective coating, lateral support, cathodic protection, or the housing for the line, device, or facility.
</t>
        </r>
      </text>
    </comment>
    <comment ref="R5" authorId="0">
      <text>
        <r>
          <rPr>
            <sz val="8"/>
            <color indexed="81"/>
            <rFont val="Tahoma"/>
            <family val="2"/>
          </rPr>
          <t>Are there entities that are exempt from Excavator Notice requirements?</t>
        </r>
      </text>
    </comment>
    <comment ref="AO5" authorId="0">
      <text>
        <r>
          <rPr>
            <sz val="8"/>
            <color indexed="81"/>
            <rFont val="Tahoma"/>
            <family val="2"/>
          </rPr>
          <t>Is the owner/operator required to respond to a design request?</t>
        </r>
      </text>
    </comment>
    <comment ref="AP5" authorId="0">
      <text>
        <r>
          <rPr>
            <sz val="8"/>
            <color indexed="81"/>
            <rFont val="Tahoma"/>
            <family val="2"/>
          </rPr>
          <t>Are all owner/operators of underground utilities required to be a member of the One-Call Notification Center?</t>
        </r>
      </text>
    </comment>
    <comment ref="AU5" authorId="0">
      <text>
        <r>
          <rPr>
            <sz val="8"/>
            <color indexed="81"/>
            <rFont val="Tahoma"/>
            <family val="2"/>
          </rPr>
          <t>Are penalties and or fines specified for violations of the law by excavators?</t>
        </r>
      </text>
    </comment>
    <comment ref="AW5" authorId="0">
      <text>
        <r>
          <rPr>
            <sz val="8"/>
            <color indexed="81"/>
            <rFont val="Tahoma"/>
            <family val="2"/>
          </rPr>
          <t>Are penalties and or fines specified for violations of the law by excavators?</t>
        </r>
      </text>
    </comment>
    <comment ref="AY5" authorId="0">
      <text>
        <r>
          <rPr>
            <sz val="8"/>
            <color indexed="81"/>
            <rFont val="Tahoma"/>
            <family val="2"/>
          </rPr>
          <t>Are penalties and or fines specified for violations of the law by operators?</t>
        </r>
      </text>
    </comment>
    <comment ref="BB5" authorId="0">
      <text>
        <r>
          <rPr>
            <sz val="8"/>
            <color indexed="81"/>
            <rFont val="Tahoma"/>
            <family val="2"/>
          </rPr>
          <t>Is there a specified entity to enforce the law?</t>
        </r>
      </text>
    </comment>
    <comment ref="BD5" authorId="0">
      <text>
        <r>
          <rPr>
            <sz val="8"/>
            <color indexed="81"/>
            <rFont val="Tahoma"/>
            <family val="2"/>
          </rPr>
          <t>Is reporting of ALL underground damages required by ALL owner/operators?</t>
        </r>
      </text>
    </comment>
    <comment ref="BE5" authorId="0">
      <text>
        <r>
          <rPr>
            <sz val="8"/>
            <color indexed="81"/>
            <rFont val="Tahoma"/>
            <family val="2"/>
          </rPr>
          <t>Is reporting of ALL underground damages required by ALL excavators?</t>
        </r>
      </text>
    </comment>
    <comment ref="AY28" authorId="0">
      <text>
        <r>
          <rPr>
            <sz val="8"/>
            <color indexed="81"/>
            <rFont val="Tahoma"/>
            <family val="2"/>
          </rPr>
          <t>Up to a maximum of $5,000 per violation, injunctive relief as the court consider necessary or appropriate. Maybe enjoined from work in state only if the damage occurred on more than 3 occasions.</t>
        </r>
      </text>
    </comment>
    <comment ref="AY33" authorId="0">
      <text>
        <r>
          <rPr>
            <sz val="8"/>
            <color indexed="81"/>
            <rFont val="Tahoma"/>
            <family val="2"/>
          </rPr>
          <t>Gas and hazardous liquids $10,000 per day maximum $500,000 , others $500 per day maximum of $5,000</t>
        </r>
      </text>
    </comment>
    <comment ref="BD35" authorId="0">
      <text>
        <r>
          <rPr>
            <sz val="8"/>
            <color indexed="81"/>
            <rFont val="Tahoma"/>
            <family val="2"/>
          </rPr>
          <t>Each operator shall file monthly, including any month in which there are no violations to report, with the commission, on or before the 15 th day of the following month, written reports of probable violations of PUC 800, damage to underground
facilities, or both.</t>
        </r>
      </text>
    </comment>
    <comment ref="BB36" authorId="0">
      <text>
        <r>
          <rPr>
            <sz val="8"/>
            <color indexed="81"/>
            <rFont val="Tahoma"/>
            <family val="2"/>
          </rPr>
          <t>Superior Court</t>
        </r>
      </text>
    </comment>
    <comment ref="BD36" authorId="0">
      <text>
        <r>
          <rPr>
            <sz val="8"/>
            <color indexed="81"/>
            <rFont val="Tahoma"/>
            <family val="2"/>
          </rPr>
          <t>An operator shall maintain a record of all damage to its underground facilities, including all damage reported by an excavator pursuant to subsection e. of section 10 of this act. An operator shall provide an updated copy of this record to the board on a quarterly basis.</t>
        </r>
      </text>
    </comment>
    <comment ref="AY37" authorId="2">
      <text>
        <r>
          <rPr>
            <sz val="8"/>
            <color indexed="81"/>
            <rFont val="Tahoma"/>
            <family val="2"/>
          </rPr>
          <t>Up to $5K 1st offense; up to $25K each subsequent offense All penalties collected go to state general fund</t>
        </r>
      </text>
    </comment>
    <comment ref="R39" authorId="3">
      <text>
        <r>
          <rPr>
            <sz val="8"/>
            <color indexed="81"/>
            <rFont val="Tahoma"/>
            <family val="2"/>
          </rPr>
          <t>The following excavations are exempted from the
notification requirements of this Article:
       (1)  Tilling of soil for agricultural purposes;
       (2)  Excavation by a utility owner, by the State or its
            subdivisions or agencies, or by anyone contracting
            with any of these entities to perform the
            excavation, on or within an easement, right-of-way,
            or property owned or controlled by any of these
            entities, where:
            a.   Only the facilities of the utility owner doing
                 the excavating  are permitted; or
            b.   All persons having an interest in the
                 excavation and the underground utilities that
                 may be damaged during the excavation have
                 agreed in writing to provide the equivalent of
                 the notification required by this Article
                 among themselves; or
       (3)  The replacement of a pole as long as the
            replacement pole is within three feet of the
            original pole and within the line of existing
            poles. This exception shall not apply to poles at
            highway intersections or at the crossings of
            highways and permanently marked transmission
            underground utilities.
       (4)  In the case of an emergency involving danger to
            life, health, or property requiring immediate
            correction, or in order to continue the operation
            of a major industrial plant, or in order to assure
            the continuity of utility services, excavations
            immediately required to repair or maintain the
            needed service may be made, without using
            explosives, if notice is given to the utility owner
            or association as soon as is reasonably possible;
            except that the prohibition against the use of
            explosives shall not apply to the North Carolina
            Department of Transportation. Performance of                                                                                                                    emergency excavation shall not relieve the Excavator of liability for damages.</t>
        </r>
      </text>
    </comment>
    <comment ref="P50" authorId="1">
      <text>
        <r>
          <rPr>
            <b/>
            <sz val="8"/>
            <color indexed="81"/>
            <rFont val="Tahoma"/>
            <family val="2"/>
          </rPr>
          <t>If excavator is not certain of operator's identity, excavator shall contact one-call center.</t>
        </r>
      </text>
    </comment>
  </commentList>
</comments>
</file>

<file path=xl/comments2.xml><?xml version="1.0" encoding="utf-8"?>
<comments xmlns="http://schemas.openxmlformats.org/spreadsheetml/2006/main">
  <authors>
    <author>brule</author>
  </authors>
  <commentList>
    <comment ref="B2" authorId="0">
      <text>
        <r>
          <rPr>
            <u/>
            <sz val="8"/>
            <color indexed="81"/>
            <rFont val="Tahoma"/>
            <family val="2"/>
          </rPr>
          <t>See</t>
        </r>
        <r>
          <rPr>
            <sz val="8"/>
            <color indexed="81"/>
            <rFont val="Tahoma"/>
            <family val="2"/>
          </rPr>
          <t xml:space="preserve"> CGA Appendix A: Definitions.</t>
        </r>
      </text>
    </comment>
    <comment ref="B3" authorId="0">
      <text>
        <r>
          <rPr>
            <u/>
            <sz val="8"/>
            <color indexed="81"/>
            <rFont val="Tahoma"/>
            <family val="2"/>
          </rPr>
          <t>See</t>
        </r>
        <r>
          <rPr>
            <sz val="8"/>
            <color indexed="81"/>
            <rFont val="Tahoma"/>
            <family val="2"/>
          </rPr>
          <t xml:space="preserve"> CGA Appendix A: Definitions.</t>
        </r>
      </text>
    </comment>
  </commentList>
</comments>
</file>

<file path=xl/sharedStrings.xml><?xml version="1.0" encoding="utf-8"?>
<sst xmlns="http://schemas.openxmlformats.org/spreadsheetml/2006/main" count="3516" uniqueCount="881">
  <si>
    <t>Upon receipt of the information, the operators who have underground installations or structures at the site to be ex-cavated or where the demolition shall occur, shall mark the actual location of the structures as well as the approximate depth thereof, prior to the time established to begin the excavation or demolition. The identification of the lo-cation through which the installations or structures of the operators run, shall be established through colors or other identification mechanisms by the Excavation and Demolition Coordination Center by regulations, with the exception of that expressly provided by this chapter.</t>
  </si>
  <si>
    <t>Any excavator or wrecker who intentionally and reck1essly defaults compliance with the provisions of this chapter shall incur a felony, and upon conviction thereof shall he sentenced to a term of imprisonment of not less than one hundred and eighty-one (181) days; or punished with a fine of not less than five thousand dollars ($5,000), nor greater than fifty thousand dollars ($50,000); or both penalties, at the discretion of the court. The court may also impose the restitution penalty.
Any person who intentionally removes or otherwise disposes of any signal, mark, flag, tape, paint mark, sign or similar device which identifies any underground installation before the excavation or demolition which originates the same has concluded, shall incur a misdemeanor and upon conviction thereof, shall be sanctioned with the penalty of imprisonment for a term of not less than one month, nor greater than six (6) months or a fine of not less than two hundred dollars ($200) nor greater than five hundred dollars ($500), or both penalties, at the discretion of the court.</t>
  </si>
  <si>
    <t>Any person who intentionally removes or otherwise disposes of any signal, mark, flag, tape, paint mark, sign or similar device which identifies any underground installation before the excavation or demolition which originates the same has concluded, shall incur a misdemeanor and upon conviction thereof, shall be sanctioned with the penalty of imprisonment for a term of not less than one month, nor greater than six (6) months or a fine of not less than two hundred dollars ($200) nor greater than five hundred dollars ($500), or both penalties, at the discretion of the court.</t>
  </si>
  <si>
    <t>Except as provided in § 39-1.2-9, any person, public agency or public utility responsible for excavating within one hundred feet (100') or for discharging explosives within one hundred feet (100') of a public utility facility shall notify the association of the proposed excavation or discharge by telephone at least seventy-two (72) hours, excluding Saturdays, Sundays, and holidays, but not more than thirty (30) days before commencing the excavation or discharge of explosives.</t>
  </si>
  <si>
    <t>[Excavation does not include] the movement of earth by tools manipulated only by human or animal power and the tilling of soil for agricultural purposes.</t>
  </si>
  <si>
    <t>Each public utility shall, upon receipt of each notice of excavation, mark within seventy-two (72) hours or, where applicable in accordance with § 39-1.2-12, re-mark within forty-eight (48) hours, the location of all underground facilities.</t>
  </si>
  <si>
    <t>A public utility shall mark any of their underground utility facilities that are located within fifteen feet (15') of the exterior limits of the premarked excavation area.</t>
  </si>
  <si>
    <t xml:space="preserve">All public utilities of the state, owning and operating underground facilities shall file annually, with the administrator, a report setting forth the total mileage of underground facilities, excluding service connections, including the title, address, and telephone number of its representatives designated to receive the notice required by § 39-1.2-5. </t>
  </si>
  <si>
    <t>Any person or utility who violates any provision of this chapter shall be subject to a civil penalty of no more than three hundred fifty dollars ($350) for the first offense and not less than five hundred dollars ($500) nor more than two thousand five hundred dollars ($2,500) for any subsequent offense within a twelve (12) month period.</t>
  </si>
  <si>
    <t>Any contractor found in violation of this chapter who, after due process of law, fails to satisfy any such fines levied pursuant to this chapter shall be ineligible to bid on or be awarded any municipal, quasi-municipal, state, state funded, state regulated or state subsidized construction and/or public works contracts.</t>
  </si>
  <si>
    <t xml:space="preserve">Except as provided in § §  58-35-50 and 58-35-90, before commencing any excavation or demolition operation as described in §  58-35-40, each person responsible for such excavation or demolition shall serve advance written or telephonic notice of intent to excavate or demolish not less than three, but not more than ten full working days. </t>
  </si>
  <si>
    <t>Each operator or designated representative, including an association established in accordance with §  58-35-70, notified in accordance with §  58-35-60, shall, not less than one working day in advance of the proposed excavation or demolition, unless another period is provided by agreement between the person responsible for the excavation or demolition and the operator or designated representatives, supply, by use of maps or other appropriate means, the following information to the person responsible for the excavation or demolition:  (1) The approximate location and description of all of its underground utilities which may be damaged as a result of the excavation or demolition; (2) The location and description of all utility markers indicating the approximate location of the underground utilities; (3) Any other information that would assist that person in locating and thereby avoiding damage to the underground utilities including providing adequate temporary markings, when necessary, indicating the approximate location of the underground utility in locations where permanent utility markers do not exist.</t>
  </si>
  <si>
    <t>Excavation is exempt from the provisions of this chapter under the following conditions:  (a) When conducted after individual contacts with public utilities or after joint preconstruction conferences with public utilities and the person proposing the excavation or demolition has a statement in writing from all public utilities operating in the area that the proposed activity was reviewed and notification provided;  or (b) When the Department of Transportation or a public utility is carrying out excavation or demolition entirely on and within an easement or right-of-way owned and controlled or controlled by that public utility or department and where no other public utility's facilities have been permitted, are existing, or are likely to exist;  or (c) When a landowner installs or has installed facilities for his own purposes and under his direction on his own land provided:  (1) he or his authorized representative has general knowledge of the location of underground utilities on his lands;  and (2) the work location is remote from these utilities or facilities of a public utility serving the landowner or others.  (d) In those localities or communities and within recognized boundaries, the Department of Transportation and public utilities are exempt if they (1) are doing minor excavations such as for replacing or setting one or two poles, digging test holes, handholes, normal roadway maintenance, or similar minor excavations, and (2) there is a local agreement between public utilities and the Department of Transportation which includes notification before excavation or demolition.  [AND] [Excavation does not include] the tilling of soil for agricultural purposes, gardening or landscaping which involves the movement of less than one cubic yard of soil or other materials.</t>
  </si>
  <si>
    <t>No operator is required to join an association.</t>
  </si>
  <si>
    <t>Any person who violates any provision of this chapter shall be subject to a civil penalty not to exceed one thousand dollars for each such violation. Actions to recover the penalty provided for in this section shall be brought by the attorney general at the request of the injured party in the proper forum in and for the county in which the cause, or some part thereof, arose or in which the defendant has its principal place of business or resides.</t>
  </si>
  <si>
    <t>Each operator required by SDCL 49-7A-2 to join the one-call system:  (1)  Shall provide to the notification center data that allows proper notification to the operator of excavation near the operator's utility lines and updates to such data. This data shall be provided to the notification center as soon as possible, but no later than 30 days after membership or operation of underground facilities, whichever is first. This information shall be provided on printed forms or in an internet-based format, approved by the South Dakota One Call Notification board. Each facility operator shall identify and list its high profile underground facilities in such a way it can provide the center with a separate database[.]</t>
  </si>
  <si>
    <t>Each operator required by SDCL 49-7A-2 to join the one-call system:  (5)  Shall install an underground utility line in such a manner after January 1, 2009, that makes the line locatable by the operator for purposes of this chapter.</t>
  </si>
  <si>
    <t>If excavation is required within eighteen inches, horizontally, of the marked facility, the excavator shall expose the facility only by use of hand excavation, air cutting, water cutting, or vacuum excavation in a manner that does not damage the underground facilities.</t>
  </si>
  <si>
    <t>Each operator who is required to mark its underground facilities pursuant to SDCL 49-7A-8 shall identify the underground facility using the following minimum standards:  (1)  The underground facility must be marked in the most suitable manner with consideration to terrain, site conditions, type, and extent of the proposed excavation to clearly identify the existence of an underground facility for the excavator;  (2)  The marked underground facility shall clearly identify the name, abbreviation, or logo of the operator of the underground facility[.]</t>
  </si>
  <si>
    <t>IPrior to the legal excavation start date and time, the operator shall communicate with the excavator if, based on information in the ticket, the operator believes a high profile underground facility is in close proximity to the excavation site. If it is determined by the operator that no high profile underground facility is at risk, the operator may allow the excavator to commence excavation without a site meeting. The excavator may proceed and excavate according to all other rules and statutes.
 If the operator is either unable to clearly identify the specific excavation site or determines that the excavation site may be in close proximity to the high profile underground facility, the following steps shall be taken prior to the legal excavation start date and time:  (1)  The operator and excavator shall conduct an on-site meeting at a mutually agreed upon time to verify the exact excavation site relative to the location of the high profile underground facility; (2)  No excavation activity may commence until the completion of the site meeting; and (3)  If a determination is made at the site meeting that excavation will be within 25 feet of the high profile underground facility, the operator may require that the operator be present during all excavation within 25 feet of the high profile underground facility. Failure of the excavator to comply is considered a violation and subject to all penalties according to applicable law.</t>
  </si>
  <si>
    <t>Except as provided in § 49-7A-19 and in addition to all other penalties provided by law, any person who violates or who procures, aids, or abets in the violation of § 49-7A-2, 49-7A-5, 49-7A-8, or 49-7A-12, or any rules promulgated pursuant to § 49-7A-2, 49-7A-5, or 49-7A-8 may be assessed a penalty of up to one thousand dollars for the first violation and up to five thousand dollars for each subsequent violation that occurs within twelve months of the initial violation. [AND] In addition to all other penalties provided by law, any person who intentionally violates or who intentionally procures, aids, or abets in the violation of § 49-7A-2, 49-7A-5, 49-7A-8, or 49-7A-12, or any rules promulgated pursuant to § 49-7A-2, 49-7A-5, or 49-7A-8 may be assessed a penalty of up to five thousand dollars for the first violation and up to ten thousand dollars for each subsequent violation that occurs within twelve months of the initial violation.</t>
  </si>
  <si>
    <t>[Excavation does not include]:  (a) Tilling of soil and gardening to a depth of twelve inches and the tilling of soil for agricultural purposes to a depth of eighteen inches; (b) Pot hole repair and grading of an existing public road if the pot hole repair and grading does not extend more than eighteen inches below the finished roadway; (c) Any vehicle operation or operation involving the use of any hand tool, other than a power tool, so long as such operation does not extend more than eighteen inches below the surface of the groundline within the right-of-way; (d) Any road and ditch repair or road and ditch activity that does not extend more than eighteen inches below the surface of the original groundline within the right-of-way; (e) Digging in a cemetery; (f) Digging in a planned sanitary landfill; and (g) Any bar test survey deemed necessary by an operator in response to a suspected natural gas, propane, or other combustible liquid or gas leak that is necessary to ensure public safety in an emergency[.]</t>
  </si>
  <si>
    <t>Landowner's private underground facilities unaffected. Underground facilities owned or operated by the landowner on his own land which do not extend beyond the boundary of the private property are not subject to the provisions of this chapter.</t>
  </si>
  <si>
    <t>The one-call notification center shall be governed by an eleven member board who shall serve without pay. The board shall consist of one member representing telecommunication companies offering local exchange service to less than fifty thousand subscribers; one member representing telecommunication companies offering local exchange service to fifty thousand or more subscribers; one member representing rural water systems; one member representing rural electric cooperatives; one member representing investor-owned electric utilities; one member representing investor-owned natural gas utilities; one member representing community antenna television systems; one member representing municipalities; one member representing underground interstate carriers of gas or petroleum; and two members representing contractors who perform excavation services. The board shall be appointed by the Governor and shall serve staggered three-year terms.</t>
  </si>
  <si>
    <t xml:space="preserve">Statute / Act   </t>
  </si>
  <si>
    <t>Name                         and Link</t>
  </si>
  <si>
    <t>http://www.iowaonecall.com/</t>
  </si>
  <si>
    <t>Until July 1, 2007, the notice period in the parishes of St. Tammany, Orleans, St. Bernard, Jefferson, Plaquemines,
Lafourche, Terrebonne, St. Mary, Iberia, Vermilion, Cameron, and Calcasieu was extended to no less than 96 hours and no more than 240 hours</t>
  </si>
  <si>
    <t>http://www.laonecall.com/</t>
  </si>
  <si>
    <t>Stakeholders met to consider revisions in October 2006</t>
  </si>
  <si>
    <t>after 12/31/05, operators must: 1) maintain records   2) have a means to locate   3) perform positive response, but marks are ok [NOT IN STATUTE]</t>
  </si>
  <si>
    <t>Nev. Admin. Code §§455.010 to -.170</t>
  </si>
  <si>
    <t>PUC or AG may enjoin excavation which poses danger of death or serious physical harm or property damage</t>
  </si>
  <si>
    <t>Several regulations set to expire on 2/12/2016</t>
  </si>
  <si>
    <t xml:space="preserve">N.M. Code R. §§ 17.11.26.1 to -.10, 18.60.2.1 to -.5.22 </t>
  </si>
  <si>
    <t>NC Safety Coalition proposed draft in review; awaiting '06 legislative session</t>
  </si>
  <si>
    <t>http://www2.ncocc.org</t>
  </si>
  <si>
    <t>"Public Improvements" are governed by Ohio Rev. Code. Ann. § 153.64</t>
  </si>
  <si>
    <t>http://www.callokie.com</t>
  </si>
  <si>
    <t>Act expires 12/31/2016; incorporates CGA Best Practices and HDD Consortium good practices by reference.  Ticket life - If the excavator removes its equipment and vacates a worksite for more than two business days, he shall renotify the One Call System unless other arrangements have been made with facility owners.  Sewer laterals - Operator may locate sewer laterals "as a helpful guide to the excavator or owner" but locating sewer laterals will not impose liability on operator.   Enforcement - Department of Labor and Industry is primary enforcement agency.</t>
  </si>
  <si>
    <t>http://www.sdonecall.com</t>
  </si>
  <si>
    <t>June '07 changes exempt excavations over 100' from street or highway</t>
  </si>
  <si>
    <t>Additional statutes may address excavation and damage prevention to underground facilities.  See: (1) Texas - Chapter 18 Underground Pipeline Damage Prevention; (2) Texas Utilities Code 121.201; (3) Texas Health and Safety Code 756.126; (4) Texas Natural Resources Code 117.012.     Positive response is required for pipelines effective 9/1/07</t>
  </si>
  <si>
    <t>http://www.callbeforeyoudig.org</t>
  </si>
  <si>
    <t>http://www.muwv.org</t>
  </si>
  <si>
    <t>Kan. Admin. Reg. §§ 82-14-1 -- 82-14-5</t>
  </si>
  <si>
    <t>N.J. Admin. Code TITLE 14 PUBLIC UTILITIES  CHAPTER 2 UNDERGROUND FACILITIES: ONE-CALL DAMAGE PREVENTION SYSTEM SUBCHAPTERS 1 - 6</t>
  </si>
  <si>
    <t xml:space="preserve">PART 1 RAILROAD COMMISSION OF TEXAS CHAPTER 18 UNDERGROUND PIPELINE DAMAGE PREVENTION </t>
  </si>
  <si>
    <t xml:space="preserve">AGENCY 30. PUBLIC SERVICE BOARD SUB-AGENCY 000. CHAPTER 008. RULE 3.800 - UNDERGROUND UTILITY DAMAGE PREVENTION </t>
  </si>
  <si>
    <t>Arizona's Damage Prevention Statute, Ariz. Rev. Stat. § 40-360.21 to .32</t>
  </si>
  <si>
    <t>Underground Utility Damage Prevention, Guam Code §§ 71101-71110</t>
  </si>
  <si>
    <t>Me. Rev. Stat. Ann. tit. 23, § 3360-A Protection of Underground Facilities</t>
  </si>
  <si>
    <t>Title 14  Local Government  Subtitle 16.  Public Health And Welfare Generally Chapter 271: Underground Facilities Damage Prevention Act, Ark. Code Ann. §§ 14-271-01 to -115</t>
  </si>
  <si>
    <t>Conn. Gen. Stat. §§ 16-345 to -359; Chapter 293 Excavation, Demolition or Discharge of Explosives</t>
  </si>
  <si>
    <t>Del. Code Ann. title 26, §§ 801 to 813 Underground Utility Damage Prevention and Safety Act</t>
  </si>
  <si>
    <t>Ga. Code Ann. §§ 25-9-1 to -13, Utility Facility Protection Act</t>
  </si>
  <si>
    <t>Haw. Rev. Stat. §§ 269E-1 to -17, One Call Center; Advance Warning to Excavators</t>
  </si>
  <si>
    <t>Idaho Code Ann. §§ 55-2201 to -2210, Underground Facilities Damage Prevention</t>
  </si>
  <si>
    <t>Iowa Code §§ 480.1 to 480.9, Underground Facilities Information</t>
  </si>
  <si>
    <t>Md. Pub. Utilities Code, §§ 12-101 to -135, Underground Facilities</t>
  </si>
  <si>
    <t>Mass. Gen. Laws Ch. 82, §§ 40 to 40E</t>
  </si>
  <si>
    <t>Mich. Comp. Laws §§ 460.701 to - 460.718, Protection of Underground Facilities</t>
  </si>
  <si>
    <t>Minn. Stat. §§ 216D.01 to - 216D.09, Excavation Notice System</t>
  </si>
  <si>
    <t>Mo. Rev. Stat. §§ 319.010 - 319.050, Underground Facility Safety and Damage Prevention Act</t>
  </si>
  <si>
    <t>N.J. Stat. Ann. §§ 48:2-73 to 48:2-91,  Underground Facility Protection Act</t>
  </si>
  <si>
    <t>N.Y. Gen. Bus. Law, Art. 36 §§ 760-767, Protection of Underground Facilities</t>
  </si>
  <si>
    <t>N.C. Gen. Stat. §§ 87-101 to -114, Underground Damage Prevention</t>
  </si>
  <si>
    <t>Ohio Rev. Code §§ 3781.25 to 3781.32, One-Call Utlity Protection Service</t>
  </si>
  <si>
    <t>Okla. Stat. tit. 63, §§ 142.1 to - 142.12, Underground Facilities Damage Prevention Act</t>
  </si>
  <si>
    <t>Or. Rev. Stat. §§ 757.542 to 757.562, Oregon Utility Notification Center</t>
  </si>
  <si>
    <t>73 Pa. Stat. Ann. §§ 176 to -186 Underground Utility Line Protection Law</t>
  </si>
  <si>
    <t>S.C. Code Ann. §§  58-35-10 to -120, Underground Utility Damage Prevention Act</t>
  </si>
  <si>
    <t>S.D. Codified Laws §§ 49-7A-1 to 49-7A-34, One Call Notification System for Excavation Activities</t>
  </si>
  <si>
    <t>Vt. Stat. Ann. tit. 30, §§ 7001 to 7008, Underground Utility Damage Prevention System</t>
  </si>
  <si>
    <t>Wash. Rev. Code §§ 19.122.010 to -19.122.900, Underground Utilities</t>
  </si>
  <si>
    <t>Wis. Stat. § 182.0175, Damage to Transmission Facilities</t>
  </si>
  <si>
    <t>Ala. Code §§ 37-15-1 - 37-15-11, Notification of Excavation or Demolition Operations</t>
  </si>
  <si>
    <t>Alaska Stat. §§ 42.30.400 - 42.30.490, Title 42. Public Utilities and Carriers and Energy Programs, Article 06. Locating Underground Facilities, Chapter 30. Miscellaneous Regulations Governing Public Utilities and Carriers</t>
  </si>
  <si>
    <t>Fla. Stat. §§ 556.101 - 556.116, Underground Facility Damage Prevention and Safety</t>
  </si>
  <si>
    <t>Miss. Code Ann. §§ 77-13-1 - 77-13-23, Title 77 Public Utilities and Carriers, Ch. 13 Regulation of Excavations Near Underground Utility Facilities</t>
  </si>
  <si>
    <t>N.H. Rev. Stat. §§ 374:48 - 374:56, Underground Utility Damage Prevention System</t>
  </si>
  <si>
    <t>D.C. Code, Div. V, §§ 34-2701 to 34-2709, Underground Facilities Protection</t>
  </si>
  <si>
    <t>Wyo. Stat. §§ 37-12-301 to 37-12-306, Underground Facilities Notification Act</t>
  </si>
  <si>
    <t xml:space="preserve">Neither the NTDPC, its members, its associate members, its sponsors, nor its counsel shall be liable for any errors, inaccuracies or delays in the information and content contained in this One-Call Summary, or for any actions taken in reliance thereon.  THE NTDPC EXPRESSLY DISCLAIMS ALL WARRANTIES, EXPRESSED OR IMPLIED, AS TO THE ACCURACY OF ANY THE INFORMATION OR CONTENT PROVIDED, OR AS TO THE FITNESS OF THE INFORMATION OR CONTENT FOR ANY PURPOSE. </t>
  </si>
  <si>
    <t>The provisions of § 4631d of this title shall not be applicable in the following situations:  (a) Burial works in cemeteries; (b) work in a secured structure or installation if the excavator or wrecker operates each underground structure in the secured installation or structure; (c) activities carried out in private properties related to agricultural works, save that if a person exempted from this subsection chooses to comply with this chapter, and the operator fails to comply with the same, the person shall not be held liable by the owner for damages to the underground structure or installation; (d) excavations or demolitions by or for a person who:  (1) Owns, leases or has a lease on the property in which the excavation or demolition is to be carried out, and (2) operates all the underground structures or installations located at the site of the excavation or demolition.  (e) Underground structures or installations operated by the owner of a secured structure or installation and which are entirely located within the secured structure or installation; (f) a structure or installation that serves only the owner of said structure or the lessee, and which is located solely on the owner's property; (g) an underground structure or installation that: serves a cemetery and is located solely in the cemetery; (h) works to substitute electric power line posts when the posts to be replaced are to be installed within a thirty-six (36) inch radius measured from the exterior of the existing structure and the electric service connections located in an area between the curb and the structure; Provided, That said works shall be conducted at a depth equal to or lesser than the existing ones; (i) works to substitute meter boxes, sanitary sewer service connections and drinking water service connections located in an area between the curb and the structure; Provided, That said works shall be conducted at a depth equal to or lesser than the existing ones; (j) works of installation of telecommunications service connections located in an area between the curb and the structure.</t>
  </si>
  <si>
    <t>Except in cases of emergency, as established in § 4631g of this title, any person who plans to excavate or demolish shall notify its intention to excavate or demolish to the Excavation and Demolition Coordination Center, and shall coordinate through said Center all excavation or demolition works to be carried out in the jurisdiction of Puerto Rico between the tenth (10th) day and the fourth (4th) working day, prior to the date of the excavation or demolition pro-posed, excluding Saturdays, Sundays and official holidays..</t>
  </si>
  <si>
    <t>(a) Any person violating any of the provisions of this act, except clauses (1) and (2) of section 2,[fn1] commits a summary offense and shall, upon conviction, be sentenced to pay a fine of not less than two thousand five hundred dollars ($2,500) nor more than fifty thousand dollars ($50,000) or undergo imprisonment for not more than ninety days, or both. The Attorney General of the Commonwealth or any district attorney may enforce the provisions of this act in any court of competent jurisdiction. The department, in consultation with the Attorney General, may also enforce the provisions of this act in any court of competent jurisdiction. A facility owner may petition any court of competent jurisdiction to enjoin any excavation or demolition work conducted in violation of this act. Local law enforcement or emergency management personnel may, in the interest of public safety, order excavators on a site to stop further excavation if the excavation is being conducted in violation of this act.
(b) Fines levied under subsection (a) shall be determined according to the following schedule:  (1) Where violations result in property damage that does not exceed three thousand dollars ($3,000), the fine shall not exceed five thousand dollars ($5,000).  (2) Where violations result in property damage of more than three thousand dollars ($3,000), the fine shall not exceed ten thousand dollars ($10,000).  (3) For violations which result in personal injury or death, the fine shall not exceed fifty thousand dollars ($50,000).
(c.1) In addition to any other sanctions provided by this act, the department shall have the authority to issue warnings and orders requiring compliance with this act and may levy administrative penalties for violations of this act. Any warning, order or penalty shall be served on the person or entity violating the act at their last known address. The department shall consider the factors set forth in subsection (c) in determining the administrative penalty to be assessed. Any party aggrieved by the imposition of an order or administrative penalty imposed by the department may appeal such order or penalty as provided in 2 Pa.C.S. Ch. 5 Subch. A (relating to practice and procedure of Commonwealth agencies) and Ch. 7 Subch. A (relating to review of Commonwealth agency action).
(c.2) Administrative penalties imposed by the department under subsection (c.1) shall be determined according to the following schedule:  (1) Any person or entity violating the provisions of clauses (1) and (2) of section 2 may be subject to an administrative penalty not to exceed five hundred dollars ($500) per day. Each day of noncompliance shall constitute a separate violation.   (2) Any person or entity receiving three or more warnings in a calendar year may be subject to an administrative penalty not to exceed five hundred dollars ($500).  (3) Where violations result in property damage that does not exceed ten thousand dollars ($10,000), the administrative penalty may not exceed one thousand dollars ($1,000).  (4) Where violations result in property damage of more than ten thousand dollars ($10,000), the administrative penalty may not exceed five thousand dollars ($5,000).  (5) For violations that result in personal injury or death, the administrative penalty may not exceed ten thousand dollars ($10,000).</t>
  </si>
  <si>
    <t>[It shall be the duty of each facility owner] [a]fter receipt of a timely request from an excavator or operator who identifies the site of excavation or demolition work he intends to perform and not later than the business day prior to the scheduled date of excavation:  (i) To mark, stake, locate or otherwise provide the position of the facility owner's underground lines at the site within eighteen inches horizontally from the outside wall of such line in a manner so as to enable the excavator, where appropriate, to employ prudent techniques, which may include hand-dug test holes, to determine the precise position of the underground facility owner's lines. This shall be done to the extent such information is available in the facility owner's records or by use of standard locating techniques other than excavation. Standard locating techniques shall include, at the utility owner's discretion, the option to choose available technologies suitable to each type of line or facility being located at the site, topography or soil conditions or to assist the facility owner in locating its lines or facilities, based on accepted engineering and operational practices. Facility owners shall make reasonable efforts during the excavation phase to locate or notify excavators of the existence and type of abandoned lines that remain on the continuing property records of the facility owners.</t>
  </si>
  <si>
    <t>In marking the approximate position of underground lines or facilities, the facility owner shall follow the Common Ground Alliance Best Practices for Temporary Marking set forth in ANSI standard Z535.1. Should the Common Ground Alliance Best Practices be amended, the amended guidelines shall be applied and followed. If the Common Ground Alliance Best Practices no longer publishes guidelines for temporary markings or if the responsibility for publishing the guidelines is transferred to or assumed by another entity, the facility owner shall follow the guidelines approved by the One Call System's board of directors.</t>
  </si>
  <si>
    <t>Facility owners shall make reasonable efforts during the excavation phase to locate or notify excavators of the existence and type of abandoned lines that remain on the continuing property records of the facility owners.</t>
  </si>
  <si>
    <t>[It shall be the duty of each facility owner] [t]o respond to all notices through the One Call System, provided the request is made in the time frame set forth under this act. The response shall be made not later than the end of the second business day following receipt of the notification by the One Call System, excluding the business day upon which the notification is received, or not later than the day prior to the scheduled date of excavation if the excavator specifies a later date or, in the case of an emergency, to respond through the One Call System as soon as practicable following receipt of notification of the emergency by the One Call System.</t>
  </si>
  <si>
    <t>It shall be the duty of each facility owner:  (1) To be a member of and give written notice to the One Call System. Such notice shall be in a form acceptable to the One Call System and include:  (i) the legal name of the facility owner and their official mailing address; (ii) the names of the counties and municipalities, down to and including wards in Philadelphia, Pittsburgh, Allentown and Erie, in which its lines are located and other related information as may be required by the One Call System regarding the location of a member's facilities; (iii) the facility owner's address (by street, number and political subdivision), and the telephone number and fax number, if available, to which inquiries may be directed as to the location of such lines; (iv) the street identifications or like information within each of the municipalities in which its lines are located. This information shall be in a form acceptable to the One Call System. Upon acceptance of the information from a facility owner, the One Call System shall provide the facility owner with notification within the boundaries described. All facility owners shall agree to indemnify and hold harmless the One Call System for any errors and omissions on the part of the facility owner or the excavator or designer providing the information as the agent of the facility owner; and (v) any other information required by the One Call System.  (2) To provide the One Call System, within five business days, with any revised information required under this section.</t>
  </si>
  <si>
    <t>The One Call System shall be governed by a board of directors, to be chosen by the facility owners. No less than twenty percent of the seats on the board shall be held by municipalities or municipal authorities. The board shall include all of the following:  (1) The Chairman of the Pennsylvania Public Utility Commission or his designee.  (2) The Director of the Pennsylvania Emergency Management Agency or his designee.  (3) The Secretary of Labor and Industry or his designee.  (4) The Secretary of Transportation or his designee.  (5) An excavator or excavation industry representative.  (6) A designer or designer industry representative.</t>
  </si>
  <si>
    <t>Any person who violates in any material respect the provisions of section 319.022, 319.025, 319.026, 319.029, 319.030, 319.037, or this section or who willfully damages an underground facility shall be liable to the State of Missouri for a civil penalty of up to ten thousand dollars for each violation for each day such violation persists, except that the maximum penalty for violation of the provisions of sections 319.010 to 319.050 shall not exceed five hundred thousand dollars for any related series of violations. An action to recover such civil penalty may be brought by the attorney general or a prosecuting attorney on behalf of the State of Missouri in any appropriate cir-cuit court of this state. Trial thereof shall be before the court, which shall consider the nature, circumstances and gravity of the violation, and with respect to the person found to have committed the violation, the degree of culpa-bility, the absence or existence of prior violations, whether the violation was a willful act, the effect on ability to continue to do business, any good faith in attempting to achieve compliance, ability to pay the penalty, and such other matters as justice may require in determining the amount of penalty imposed.</t>
  </si>
  <si>
    <t>1.  Special procedures for high priority subsurface installations set forth in 556.116.  2.  Additional civil penalties for non-criminal infractions set forth in 556.107.</t>
  </si>
  <si>
    <t>1.  Re-notification is not expressly required by the statute, but in the CGA Best Practices which have been adopted by regulation.  2.  Tiered structure for assessment of fines/penalties is detailed in regulations contemplated by the statute.  3.  Adopts HDD Good Practice Guidelines.</t>
  </si>
  <si>
    <t>Guam does not have a One-Call Center</t>
  </si>
  <si>
    <t>"The System shall require that information needed to operate the system within each utility's domain be identified and provided by the utilities to the notice system operator."</t>
  </si>
  <si>
    <t>"b) Every underground utility facilities operator shall be able to locate all of its underground utility facilities installed after January 16, 1962:
  1) by maintaining accurate records showing the location of its underground utility facilities, or
  2) by maintaining equipment that can locate its underground utility facilities in the field."</t>
  </si>
  <si>
    <t>"§ 2.2. Underground utility facilities.
(a) “Underground utility facilities” or “facilities” means and includes wires, ducts, fiber optic cable, conduits, pipes, sew-ers, and cables and their connected appurtenances installed beneath the surface of the ground by:
(1) a public utility as defined in the Public Utilities Act; 
(2) a municipally owned or mutually owned utility providing a similar utility service;
(3) a pipeline entity transporting gases, crude oil, petroleum products, or other hydrocarbon materials within the State;
(4) a telecommunications carrier as defined in the Universal Telephone Service Protection Law of 1985, or by a company described in Section 1 of the Telephone Company Act;
(5) a community antenna television system, as defined in the Illinois Municipal Code or the Counties Code;
(6) a holder, as that term is defined in the Cable and Video Competition Law of 2007;
(7) any other entity owning or operating underground facilities that transport generated electrical power to other utility owners or operators or transport generated electrical power within the internal electric grid of a wind turbine generation farm; and
(8) an electric cooperative as defined in the Public Utilities Act.</t>
  </si>
  <si>
    <t>Title 83, Illinois Administrative Code, Part 265, Protection of Underground Utility Facilities</t>
  </si>
  <si>
    <t>1.  "An operator of a water or wastewater facility may elect to use a tolerabce zone for such water or wastewater facility in which the tolerance zone means the area not less than 60 inches of the outside dimensions in all horizontal directions of an underground water or wastewater facility upon notification of the excavator . . ."</t>
  </si>
  <si>
    <t>The statute references rules of the PUC.</t>
  </si>
  <si>
    <t>Each excavator planning excavation or demolition work shall, not less than two (2) business days nor more than ten (10) business days prior to commencing work, notify each affected operator of the excavator's intended work and work schedule. Contacting the applicable protection notification centers shall satisfy this requirement.</t>
  </si>
  <si>
    <t>When excavation or demolition is necessary within the approximate location of the underground facility, the excavator shall hand-dig or use nonintrusive means to avoid damage to the underground facility.</t>
  </si>
  <si>
    <t>The requirements of KRS 367.4905 to 367.4917 shall not apply to the following:  (1) Excavation by an operator on its own easement except where that easement is crossed by another operator's facilities; (2) Routine road maintenance or railroad maintenance or repairs; (3) Tilling of soil for agricultural purposes; (4) Excavators excavating on private property, using nonmechanized equipment, if there is no encroachment on any operator's right-of-way or easement; (5) The opening of a grave in a cemetery; (6) A solid waste disposal site which is properly permitted; (7) Coal mining operations which are currently regulated under KRS Chapter 350; or (8) A utility operator or utility operator subcontractor performing emergency work as defined in KRS 367.4903.</t>
  </si>
  <si>
    <t>An operator shall, within two (2) business days after receiving notification from an excavator:  (a) Inform the excavator of the approximate location and description of any of the operator's facilities that may be damaged or pose a safety concern because of excavation or demolition; (b) Inform the excavator of any other information that would assist in locating and avoiding contact with or dam-age to underground facilities; (c) Unless permanent facility markers are provided, provide temporary markings to inform the excavator of the ownership and approximate location of the underground facility; and (d) Notify the requesting party if underground facilities are not in conflict with the excavation or demolition.</t>
  </si>
  <si>
    <t>Each operator member of the one-call center shall provide and update as needed to the one-call center the general location of its facilities, the operator identity and business address, and emergency notification telephone numbers.</t>
  </si>
  <si>
    <t>An excavator who fails to comply with any provision of KRS 367.4911, or an operator who fails to comply with any provision of KRS 367.4909, shall be guilty of endangering underground facilities and may be subject to a fine of two hundred and fifty dollars ($250) for the first offense, no more than one thousand dollars ($1,000) for the second offense within one (1) year, and no more than three thousand dollars ($3,000) for the third and any subsequent offense.</t>
  </si>
  <si>
    <t>A protection notification center that fails to comply with any provision of KRS 367.4913 shall be subject to a fine of one thousand dollars ($1,000) for each offense.</t>
  </si>
  <si>
    <t>Except as provided in R.S. 40:1749.15, prior to any excavation or demolition, each excavator or demolisher shall serve telephonic or electronic notice of the intent to excavate or demolish to the regional notification center or centers serving the area in which the proposed excavation or demolition is to take place. Such notice shall be given to the notification center at least forty-eight hours, but not more than one hundred twenty hours, excluding weekends and holidays, in advance of the commencement of any excavation or demolition activity. Holidays shall consist of the following: New Year's Day; Good Friday; Independence Day; Labor Day; Thanksgiving Day; and Christmas Day, or the days on which those holidays are observed by the state.</t>
  </si>
  <si>
    <t>This Part shall not apply to activities by operators or land owners excavating their own underground utilities or facilities on their own property or operators' exclusive right-of-way provided there is no encroachment on the rights-of-way of any operator.</t>
  </si>
  <si>
    <t>Each operator of an underground facility or utility, after having received the notification request from the regional notification center of an intent to excavate, shall supply, prior to the proposed excavation, the following information to the person responsible for the excavation:  (a) The specific location and type of all of its underground utilities or facilities which may be damaged as a result of the excavation or demolition; (b)(i) Unless otherwise required by federal or state statutes, the specific location and type of underground utility or facility may, at the operator's option, be marked to locate the utilities or facilities. If the utilities or facilities are visibly marked by the operator, they shall be marked by the operator by color coded paint, flags, or stakes or simi-lar means using the American Public Works Association color code; (ii) The location of underground fiber optic cables shall be identified in accordance with the provisions of this Subparagraph and such identification shall also include an added special marking that is uniquely associated with fiber optic cables; (iii) When the utility or facility operator has marked the location of underground facilities or utilities, the marking shall be deemed good as long as visible but not longer than ten calendar days, including weekends and holidays, from the “mark by” time. An additional notice to the regional notification center shall be given by the excavator or demolisher in accordance with the provisions of this Part when the marks are no longer visible or if the excavation or demolition cannot be completed within ten calendar days from the “mark by” time, whichever occurs first; (iv) The excavator shall use all reasonable and prudent means, within common industry practice, to protect and preserve all marks of the underground utility or facility.</t>
  </si>
  <si>
    <t>The location of underground fiber optic cables shall be identified in accordance with the provisions of this Subparagraph and such identification shall also include an added special marking that is uniquely associated with fiber optic cables.</t>
  </si>
  <si>
    <t>A. (1) A person who is required by this Part to become a member of, participate in, or share the cost of, a regional notification center and who fails to do so shall be subject to a civil penalty of not more than two hundred fifty dol-lars for the first violation and not more than one thousand dollars for each subsequent violation. A subsequent vio-lation shall be deemed to have occurred if the person fails to become a member of, participate in, or share the cost of, a regional notification center as required within ninety days after issuance of a citation for the previous violation.
(2) A person who participates in a regional notification center and who fails to mark or provide information re-garding the location of underground utilities and facilities shall be subject to a civil penalty of not more than one thousand dollars. A subsequent violation shall be deemed to have occurred if a person fails to provide information or markings within two years of the issuance of a prior citation for the same or similar conduct.
(3) A person who is required by law to participate in a regional notification center and who fails to provide infor-mation or markings to indicate hazardous material as defined in Title 30 of the Louisiana Revised Statutes of 1950 shall be subject to the following:
(a) For the first violation, a civil penalty of not more than two hundred fifty dollars.
(b) For a second violation, a civil penalty of not more than five hundred dollars.
(c) For a third violation, a civil penalty of not more than one thousand dollars.
(d) For a fourth and each subsequent violation, a civil penalty of not less than two thousand dollars nor more than twenty-five thousand dollars.</t>
  </si>
  <si>
    <t>B. An excavator or demolisher who violates the provisions of R.S. 40:1749.13, 1749.16, or 1749.17(B) shall be subject to the following:
(1) For the first violation, a civil penalty of not more than two hundred fifty dollars.
(2) For a second violation of a similar nature within a two-year period from the previous violation, a civil penalty of not more than five hundred dollars.
(3) For a third violation of a similar nature within a two-year period from a previous violation, a civil penalty of not more than one thousand dollars.
(4) For a fourth and each subsequent violation of a similar nature within a two-year period from the previous vio-lation, a civil penalty of not less than two thousand dollars nor more than twenty-five thousand dollars.
(5) Any violation involving hazardous materials as defined in Title 30 of the Louisiana Revised Statutes of 1950, a civil penalty of not less than two thousand dollars nor more than twenty-five thousand dollars.
(6) An excavator or demolisher who is issued a citation for a violation shall immediately stop all excavation or demolition activity until the requirements of this Part are met. Failure to do so shall subject the excavator or de-molisher to an additional citation and civil penalty of not more than twenty-five thousand dollars for each such subsequent citation issued.</t>
  </si>
  <si>
    <t>Louisiana Department of Public Safety and Corrections or any local law enforcement agency.</t>
  </si>
  <si>
    <t>Except as provided in Section 77-13-11, provide not less than two (2) and not more than ten (10) working days' advance written, electronic or telephonic notice of the commencement, extent, location and duration of the excavation work to Mis-sissippi One-Call System, Inc., so that Mississippi One-Call System, Inc., operator(s) may locate and mark the location of underground utility lines and underground facilities in the excavation area.</t>
  </si>
  <si>
    <t xml:space="preserve">Compliance with the notice requirements of this section shall not be required of: (a) persons plowing less than twenty-four (24) inches in depth for agricultural purposes; (b) persons who are moving or otherwise displacing, by hand, earth, rock or other material or mass of material on or below the ground at a depth of less than twelve (12) inches on property they own; and (c) persons, other than the property owner, who are moving or otherwise displacing, by hand, earth, rock or other material or mass of material on or below the ground at a depth of less than twelve (12) inches, except when such excavation is in a clearly marked underground facility right-of-way. </t>
  </si>
  <si>
    <t>When an excavator, upon arriving at an excavation site, sees evidence of unmarked underground utility lines or under-ground facilities or encounters an unmarked underground utility line or underground facility on an excavation site after excavation has commenced where notice of intent has been made in accordance with the provisions of this chapter, that excavator must immediately contact Mississippi 811, Inc. All operator(s) thus notified must contact the excavator within four (4) hours and inform the excavator of any of their known underground facilities, active or abandoned, at the site of the excavation.</t>
  </si>
  <si>
    <t>Every person owning or operating underground utility lines or underground facilities shall, upon receiving advance notice of the commencement of excavation, in accordance with Section 77-13-7, make an investigation, and may report through the use of the PRIS the status of the work performed, within two (2) working days from the time notice is provided in accordance with this chapter to the Mississippi 811, Inc., to determine the approximate location of its underground utility lines or underground facilities in the area of the proposed excavation, and shall either: (a) mark the approximate location of underground utility lines and underground facilities in or near the area of the excavation, so as to enable the person engaged in excavation work to locate the lines and facilities in advance of and during the excavation work; (b) advise in writing or by telephone or electronic means that it has no underground utility lines or underground facilities in the excava-tion area; or (c) advise in writing or by telephone or electronic means that it can locate its underground utility lines or underground facilities in the excavation area only by excavation. If an operator can locate its underground utility lines or un-derground facilities in the excavation area only by excavation and has given proper notice of such, that operator shall be allowed a reasonable amount of additional time, not to exceed two (2) additional working days, to mark the approximate location of the underground utility lines or underground facilities.</t>
  </si>
  <si>
    <t>All operators shall provide Mississippi One-Call System, Inc., the following information:  (a) A list of counties, cities and towns in which the operator has underground utility lines or underground facilities in each county.  (b) The townships, ranges, sections and quarter sections in each county in which the operator has underground utility lines or underground facilities or for other reasons wish to receive notification of proposed excavation.  (c) An update on an annual basis of each operator's underground utility lines or underground facilities for the State of Mississippi.</t>
  </si>
  <si>
    <t>All utility facilities installed by owners or operators of utilities on or after January 1, 2010, shall be installed in such manner that the utility facility may be located by using a generally accepted electronic locating method.</t>
  </si>
  <si>
    <t>An excavator shall serve notice of intent to excavate to the notification center by toll-free telephone number op-erated on a twenty-four hour per-day, seven day per-week basis or by facsimile or by completing notice via the Internet at least two working days, but not more than ten working days, before the expected date of commencing the excavation activity.</t>
  </si>
  <si>
    <t>[T]he use of mechanized tools and equipment to break and remove pavement and masonry down only to the depth of such pavement or masonry, the use of pressurized air to disintegrate and suction to remove earth, rock and other materials, the tilling of soil for agricultural or seeding purposes, and the installation of marking flags and stakes for the location of underground facilities that are not driven shall not be deemed excavation. Backfilling or moving earth on the ground in connection with other excavation operations at the same site shall not be deemed separate instances of excavation[.]</t>
  </si>
  <si>
    <t xml:space="preserve">Every person owning or operating an underground facility to whom notice of intent to excavate is required to be given shall, upon receipt of such notice as provided in this section from a person intending to commence an exca-vation, inform the excavator as promptly as practical, but not in excess of two working days, unless otherwise mu-tually agreed, of the approximate location of underground facilities in or near the area of the excavation so as to enable the person engaged in the excavation work to locate the facilities in advance of and during the excavation work. </t>
  </si>
  <si>
    <t>If the information available to the owner or operator of a pipeline facility or an underground electric or communications cable discloses that valves, vaults or other appurtenances are located in or near the area of excavation, the owner or operator shall either inform the excavator of the approximate location of such appurtenances at the same time and in the same manner as the approximate location of the remainder of the facility is provided, or shall at such time inform the excavator that appurtenances exist in the area and provide a telephone number through which the excavator may contact a representative of the owner or operator who will meet at the site within one working day after request from the excavator and at such meeting furnish the excavator with the available information about the location and nature of such appurtenances. If the excavator states in the notice of intent to excavate that the excavation will involve trenchless technology, the owner or operator shall inform the excavator of the depth, to the best of his or her knowledge or ability, of the facility according to the records of the owner or operator.</t>
  </si>
  <si>
    <t>Every person owning or operating an underground facility to whom notice of intent to excavate is required to be given shall, upon receipt of such notice as provided in this section from a person intending to commence an exca-vation, inform the excavator as promptly as practical, but not in excess of two working days, unless otherwise mu-tually agreed, of the approximate location of underground facilities in or near the area of the excavation so as to enable the person engaged in the excavation work to locate the facilities in advance of and during the excavation work.</t>
  </si>
  <si>
    <t>Any person, except a railroad regulated by the Federal Railroad Administration, who installs or otherwise owns or operates an underground facility shall become a participant in a notification center upon first acquiring or owning or operating such underground facility. Except as provided in section 319.016, all owners and operators of un-derground facilities within the state shall maintain participation in a notification center.  [and]  Notwithstanding any provision of sections 319.010 to 319.050 to the contrary, the state highways and transporta-tion commission shall not be required to be a notification center participant after December 31, 2011, but nothing in this section shall prohibit the commission from voluntarily choosing to be a notification center participant after that date.</t>
  </si>
  <si>
    <t>Such notification center shall be governed by a board of directors elected by the membership and composed of representatives from each general membership group, provided that one of the board members shall be a representative of the state highways and transportation commission so long as the commission is a participant in the notification center.</t>
  </si>
  <si>
    <t>Except in an emergency, an excavator shall contact the notification center and provide an excavation or location notice at least forty-eight hours before beginning any excavation, excluding Saturdays, Sundays, and holidays, unless otherwise agreed to between the excavator and operator.</t>
  </si>
  <si>
    <t>The term [excavation] does not include:  a. Opening a grave in a cemetery.  b. Plowing, cultivating, planting, harvesting, and similar operations in connection with agricultural activities, unless any of these activities disturbs the soil to a depth of eighteen inches [45.72 centimeters] or more.  c. Gardening and landscaping unless it disturbs the soil to a depth of twelve inches [30.48 centimeters] or more.  d. Normal maintenance of roads and streets if the maintenance does not change the original grade and does not involve the road ditch.  e. Normal repair and maintenance of track and track bed by a railroad on its own right of way.</t>
  </si>
  <si>
    <t xml:space="preserve">An operator, within forty-eight hours, or any extension of that period, after receiving an excavation notice from the center, excluding Saturdays, Sundays, and holidays, unless otherwise agreed to between the excavator and operator, shall locate and mark or otherwise provide the approximate horizontal location of the underground facilities of the operator. </t>
  </si>
  <si>
    <t>A facility owner, excavator, or other person may not present or presume that an underground facility is aban-doned, or treat an underground facility as abandoned, unless the facility has been verified as abandoned by ref-erence to installation records or by testing. The notification center shall establish a method of providing person-nel from a facility owner qualified to safely inspect and verify whether a facility is abandoned or inactive if necessary. An inactive facility must be considered active for purposes of this section.</t>
  </si>
  <si>
    <t>An operator shall participate in and share the costs of the one-call excavation notice system by:  a. Submitting the information required by the notification center to allow the center to notify the operator of excavation activity; b. Updating the information provided to the notification center on a timely basis;</t>
  </si>
  <si>
    <t>Privately owned and operated underground facilities which do not extend beyond the boundary of the private property are excluded [from the definition of "underground facility."]</t>
  </si>
  <si>
    <t>The nonprofit corporation must be incorporated by seventeen initial incorporators, with one member repre-senting the house of representatives and one member representing the senate appointed by the legislative man-agement, one member representing telecommunications companies offering local exchange service to fewer than fifty thousand subscribers, one member representing telecommunications companies offering local ex-change service to fifty thousand or more subscribers, one member representing rural water systems, one mem-ber representing rural electric cooperatives, one member representing investor-owned electric utilities, one member representing investor-owned natural gas utilities, one member representing cable television systems, one member representing cities with a population of fewer than five thousand, one member representing cities with a population of at least five thousand, one member representing counties, one member representing under-ground interstate carriers of gas, one member representing interstate carriers of petroleum, one member repre-senting interstate carriers of telecommunications services, one member representing contractors who perform excavation services, and one member representing the production sector of the American petroleum institute. The initial incorporators must represent and be designated by operators, excavators, and other persons eligible to participate in the center. The legislative members are entitled to the same compensation and expenses as pro-vided for members of committees of the legislative management. The legislative council shall pay the compen-sation for the legislative members.</t>
  </si>
  <si>
    <t>The board shall aid the state's attorneys of the various counties in the enforcement of this chapter and the prosecution of any violations. The board may institute a civil action for an injunction to enjoin violations of this chapter without proof that anyone suffered actual damages.</t>
  </si>
  <si>
    <t>If an excavator fails to comply with this chapter or damages an underground facility, the excavator is liable for all damages caused by the failure to comply with this chapter and for all damages to the facilities and must reimburse the operator for the cost of repair and restoration, loss of product, and interruption of service occurring because of the damage or injury to the facilities, together with reasonable costs and expenses of suit, including reasonable attorney's fees.</t>
  </si>
  <si>
    <t>North Dakota One-Call Board of Directors</t>
  </si>
  <si>
    <t>Except as otherwise provided in divisions (C), (D), (E), and (F) of this section, at least forty-eight hours but not more than ten days before commencing excavation, the excavator shall notify the protection service of the location of the excavation site and the date on which excavation is planned to commence.</t>
  </si>
  <si>
    <t>“Excavation” includes such agricultural operations as the installation of drain tile, but excludes agricultural operations such as tilling that do not penetrate the earth to a depth of more than twelve inches. “Excavation” excludes any activity by a governmental entity which does not penetrate the earth to a depth of more than twelve inches. “Excavation” excludes any underground mining operations that do not involve disturbance to the earth's surface.  [AND] If the owner of the property is the excavator, this section does not apply unless the excavation is planned for an area where a utility easement is located or a public right-of-way[.]</t>
  </si>
  <si>
    <t>Except as otherwise provided in division (A)(2) of this section, within forty-eight hours of receiving notice under section 3781.28 of the Revised Code, each utility shall locate and mark the approximate location of its underground utility facilities at the excavation site.</t>
  </si>
  <si>
    <t>Each utility that owns or operates underground utility facilities shall participate in and register the location of its un-derground utility facilities with a protection service that serves the area where the facilities are located.</t>
  </si>
  <si>
    <t>A utility may elect to participate in the service on a limited basis and if it does so, it shall register the location of its underground utility facilities only by identifying the municipal corporations, and outside the limits of a municipal corporation, the townships by county in which it has facilities.</t>
  </si>
  <si>
    <t xml:space="preserve">Before an excavator shall demolish a structure, discharge any explosive or commence to excavate in a highway, street, alley or other public ground or way, on or near the location of an operator's underground facilities, or a private easement, such excavator shall first notify all operators in the geographic area defined by the notification center who have on file with the notification center a notice pursuant to Section 142.3 of this title to determine whether any operators have underground facilities in or near the proposed area of excavation or demolition. When an excavator has knowledge that an operator does not have underground facilities within the area of the proposed excavation, the excavator need not notify the operator of the proposed excavation. However, an excavator shall be responsible for damage to the underground facilities of an operator if the notification center was not notified. Notice shall be given no more than ten (10) days nor less than forty-eight (48) hours, excluding Saturdays, Sundays and legal holidays, prior to the commencement of the excavation or demolition.  </t>
  </si>
  <si>
    <t xml:space="preserve">Each operator served with notice in accordance with subsection A above either directly or by notice to the notification center shall, within forty-eight (48) hours after receipt of verification from the notification center that the notice has been accepted and acknowledged, excluding Saturdays, Sundays and legal holidays, unless otherwise agreed to between the excavator and operator, locate and mark or otherwise provide the approximate location of the underground facilities of the operator in a manner as to enable the excavator to employ hand-dug test holes to determine the precise location of the underground facilities in advance of excavation. The operators of a municipally owned water, sewage, traffic control, communication facility or any other municipally owned facility need only notify the excavator within the prescribed period that they have facilities located in or near the proposed area of excavation or demolition, the type of facilities and their approximate location, if known. </t>
  </si>
  <si>
    <t>Except as provided in subsection B of this section, powered or mechanized equipment shall not be used directly over marked routes of underground facilities until the precise location of the underground facilities has been determined by the excavator, and then only after the facilities have been exposed and properly protected to avoid damage to them. If the precise location of the underground facilities cannot be determined by the excavator, the operator thereof shall be notified by the excavator so that the operator can determine the precise location of the underground facilities prior to continuing excavation or demolition.</t>
  </si>
  <si>
    <t>[N]either:  a. the moving of earth by tools manipulated only by human or animal power, nor b. any form of cultivation for agricultural purposes, nor any augering, dozing by noncommercial dozer operators or digging for postholes, farm ponds, land clearing or other normal agricultural purposes, nor c. routine maintenance, nor d. work by a public agency or its contractors on a preengineered project, nor e. work on a certified project, nor f. work on a permitted project, nor g. the opening of a grave in a cemetery, nor h. a solid waste disposal site which is a preengineered project, nor i. any individual excavating on his own property and who is not in the excavating business for hire, shall be deemed excavation[.]  [AND] 
When an excavator has knowledge that an operator does not have underground facilities within the area of the proposed excavation, the excavator need not notify the operator of the proposed excavation. However, an excavator shall be responsible for damage to the underground facilities of an operator if the notification center was not notified.  [AND] 
Notwithstanding anything which may he contained in this act to the contrary, public agencies and their contractors engaged in work within the public right-of-way which work is a pre-engineered project, certified project or routine maintenance shall be exempt from the provisions of this act. Provided, a public agency contractor, prior to engaging in routine maintenance, shall take reasonable steps to determine the location of underground facilities in or near the proposed area of work. Reasonable steps may include utilization of the statewide one-call notification center procedures as provided for in Section 142.6 of this title.</t>
  </si>
  <si>
    <t>All operators who have underground facilities within the defined geographical boundary of the notification center shall be afforded the opportunity to become a member of the notification center on the same terms as the original members. Others may participate as nonmembers on terms and conditions as the members deem appropriate.</t>
  </si>
  <si>
    <t xml:space="preserve">Any person intending to excavate shall notify the Oregon Utility Notification Center at least two but not more than 10 business days before commencing an excavation. </t>
  </si>
  <si>
    <r>
      <t xml:space="preserve">Employ hand tools or other such non-invasive methods to determine the </t>
    </r>
    <r>
      <rPr>
        <u/>
        <sz val="8"/>
        <rFont val="Arial"/>
        <family val="2"/>
      </rPr>
      <t>exact</t>
    </r>
    <r>
      <rPr>
        <sz val="8"/>
        <rFont val="Arial"/>
        <family val="2"/>
      </rPr>
      <t xml:space="preserve"> location of the underground facility when excavation is to be made within the reasonable accuracy zone.</t>
    </r>
  </si>
  <si>
    <t>The provisions of this section shall not apply to operators of underground facilities that are located entirely on private property and that provide services exclusively for the use of residents or owners of the property.</t>
  </si>
  <si>
    <t>"Excavation" means any operation in which earth, rock or other material on or below the ground is moved or otherwise displaced by any means, except sidewalk, road and ditch maintenance less than 12 inches in depth that does not lower the road grade or original ditch flow line. "Excavation" does not include the tilling of soil for agricultural purposes conducted on private property that is not within the boundaries of a recorded right of way or easement for underground facilities.  [AND] The notice requirement of section (1) of this rule shall not apply if the excavation is in response to an emergency, or if all of the following apply:  (a) The excavator is a tenant or an owner of private property; (b) The excavation is on private property of that owner or tenant; (c) The excavation is less than twelve (12) inches in depth; and (d) The excavation is not within an established easement.</t>
  </si>
  <si>
    <t xml:space="preserve">Except as provided in section (3) of the rule, within two business days (48 hours) after the excavator notifies the Oregon Utility Notification Center of a proposed excavation, the operator or its designated agent shall:  (a) Mark with reasonable accuracy all of its locatable underground facilities within the area of proposed excavation. All marks shall indicate the name, initials or logo of the operator of the underground facilities, and the width of the facility if it is greater than two (2) inches; (b) Provide marks to the excavator of the unlocatable underground facilities in the area of proposed excavation, using the best information available including as-constructed drawings or other facility records that are maintained by the facility operator; or (c) Notify the excavator that the operator does not have any underground facilities in the area of the proposed excavation. Acceptable notifications must include locate request call back information and if done using an AVR (Automatic Voice Response) must have a repeat option and call back number to hear the information again. </t>
  </si>
  <si>
    <t>Operators of abandoned facilities shall mark said facilities to the standards of locatable facilities or unlocatable facilities.  An operator shall mark any abandoned underground facility that is known to it with a capital letter "A" inside of a circle, using the appropriate operator color and identification.  An operator of any out-of-service underground facility shall mark such facility in the same way it marks an underground facility that is in service.</t>
  </si>
  <si>
    <t>Except while making minor repairs to existing non-conductive, unlocatable facilities, an operator burying non-conductive, unlocatable facilities within the public rights-of-way or utility easements shall place a tracer wire or other similar conductive marking tape or device with the facility to allow for later location and marking.</t>
  </si>
  <si>
    <t>(a) The Oregon Utility Notification Center is created as an independent not-for-profit public corporation. The corporation shall be governed by a board of directors consisting of one member appointed to represent each of the following:  (A) Cities with a population of 25,000 or more; (B) Cities with a population under 25,000; (C) Counties; (D) Natural gas utilities regulated by the Public Utility Commission under ORS chapter 757; (E) Electric utilities regulated by the Public Utility Commission under ORS chapter 757; (F) Water districts, special districts, sanitary districts or water and sanitary authorities; (G) Telecommunications utilities serving fewer than 50,000 access lines and regulated by the Public Utility Commission under ORS chapter 759; (H) Telecommunications utilities serving 50,000 access lines or more and regulated by the Public Utility Commission under ORS chapter 759; (I) Telecommunications cooperatives; (J) Electric cooperatives; (K) People's utility districts; (L) Contractors; (M) Excavators; (N) Railroads; (O) Cable system operators; and (P) Municipal electric utilities.
(b) To facilitate appointment of members of the first board of directors, the Public Utility Commission shall, by order, select organizations that are most representative of each of the groups set forth in paragraph (a) of this subsection. Each organization so selected may nominate a member for the board and may, within the time allowed by the commission's order, submit the name of the nominee to the Governor, who shall consider the nominee before making any other appointment to the board.</t>
  </si>
  <si>
    <t>Except as provided in subsection (2) of this section and in addition to all other penalties provided by law, every person who violates or who procures, aids or abets in the violation of any rule of the Oregon Utility Notification Center shall incur a penalty of not more than $1,000 for the first violation and not more than $5,000 for each subsequent violation.
In addition to all other penalties provided by law, every person who intentionally violates or who intentionally procures, aids or abets in the violation of any rule of the Oregon Utility Notification Center shall incur a penalty of not more than $5,000 for the first violation and not more than $10,000 for each subsequent violation.
Each violation of any rule of the Oregon Utility Notification Center shall be a separate offense. In the case of a continuing violation, each day that the violation continues shall constitute a separate violation.</t>
  </si>
  <si>
    <t>It shall be the duty of each excavator who intends to perform excavation or demolition work within this Commonwealth:  (2.1) To request the location and type of facility owner lines at each site by notifying the facility owner through the One Call System. Notification shall be not less than three nor more than ten business days in advance of beginning excavation or demolition work. No work shall begin earlier than the scheduled excavation date which shall be on or after the third business day after notification. The scheduled excavation date shall exclude the date upon which notification was received by the One Call System and notification received on a Saturday, Sunday or holiday, which shall be processed on the following business day. In the case of a complex project, notification shall not be less than ten business days in advance of the beginning of excavation or demolition work.</t>
  </si>
  <si>
    <t xml:space="preserve">Within the tolerance zone the excavator shall employ prudent techniques, which may include hand-dug test holes, to ascertain the precise position of such facilities. </t>
  </si>
  <si>
    <t>[Excavation work] does not include soft excavation technology such as vacuum, high pressure air or water, tilling of soil for agricultural purposes to a depth of less than eighteen inches, the direct operations necessary or incidental to the purposes of finding or extracting natural resources, political subdivisions performing minor routine maintenance up to a depth of less than eighteen inches measured from the top of the edge of the cartway or the top of the outer edge of an improved shoulder, in addition to the performance of incidental de minimis excavation associated with the routine maintenance and the removal of sediment buildup, within the right-of-way of public roads or employes of the Department of Transportation performing within the scope of their employment work up to a depth of twenty-four inches beneath the existing surface within the right-of-way of a State highway.</t>
  </si>
  <si>
    <t>"(3) If, after receiving proper notice, a member operator fails to discharge a duty imposed by this act and an under-ground facility of a member operator is damaged by an excavator who has complied with this act, as a proximate result of the member operator's failure to discharge such duty, the excavator is not liable for such damage and the member operator, if found liable, is liable to such person for the total cost of any loss or injury to any person or damage to equipment resulting from the member operator's failure to comply with this act. Any damage for loss of revenue and loss of use shall not exceed $500,000 per affected underground facility, except that revenues lost by a governmental member operator, which revenues are used to support payments on principal and interest on bonds, shall not be limited. 
(4) If an owner of an underground facility fails to become a member of the corporation in order to use and partici-pate in the system, as required by this act, and that failure is a cause of damage to that underground facility caused by an excavator who has complied with this act and has exercised reasonable care in the performance of the exca-vation that has caused damage to the underground facility, the owner has no right of recovery against the excava-tor for the damage to that underground facility."  [AND]  "Any excavator or member operator who commits a noncriminal infraction under paragraph (a) may be required to pay a civil penalty for each infraction, which is $500 plus court costs. If a citation is issued by a local law en-forcement officer, a local government code inspector, or a code enforcement officer, 80 percent of the civil pen-alty collected by the clerk of the court shall be distributed to the local governmental entity whose employee issued the citation and 20 percent of the penalty shall be retained by the clerk to cover administrative costs, in addition to other court costs. If a citation is issued by a state law enforcement officer, the civil penalty collected by the clerk shall be retained by the clerk for deposit into the fine and forfeiture fund established pursuant to s. 142.01. Any person who fails to properly respond to a citation issued pursuant to paragraph (b) shall, in addition to the citation, be charged with the offense of failing to respond to the citation and, upon conviction, commits a misdemeanor of the second degree, punishable as provided in s. 775.082 or s. 775.083. A written warning to this effect must be provided at the time any citation is issued pursuant to paragraph (b)."</t>
  </si>
  <si>
    <t>"(2)(a) If a person violates s. 556.105(1) or (6), and subsequently, whether by himself or herself or through the per-son's employees, contractors, subcontractors, or agents, performs an excavation or demolition that damages an un-derground facility of a member operator, it is rebuttably presumed that the person was negligent. The person, if found liable, is liable for the total sum of the losses to all member operators involved as those costs are normally computed. Any damage for loss of revenue and loss of use may not exceed $500,000 per affected underground fa-cility, except that revenues lost by a governmental member operator whose revenues are used to support payments on principal and interest on bonds may not be limited. 
(b) If any excavator fails to discharge a duty imposed by this chapter, the excavator, if found liable, is liable for the total sum of the losses to all parties involved as those costs are normally computed. Any damage for loss of revenue and loss of use may not exceed $500,000 per affected underground facility, except that revenues lost by a governmental member operator whose revenues are used to support payments on principal and interest on bonds may not be limited.
(c) Obtaining information as to the location of an underground facility from the member operator as required by this chapter does not excuse any excavator from performing an excavation or demolition in a careful and prudent manner, based on accepted engineering and construction practices, and it does not excuse the excavator from liability for any damage or injury resulting from any excavation or demolition."  [AND]  "Any excavator or member operator who commits a noncriminal infraction under paragraph (a) may be required to pay a civil penalty for each infraction, which is $500 plus court costs. If a citation is issued by a local law en-forcement officer, a local government code inspector, or a code enforcement officer, 80 percent of the civil pen-alty collected by the clerk of the court shall be distributed to the local governmental entity whose employee issued the citation and 20 percent of the penalty shall be retained by the clerk to cover administrative costs, in addition to other court costs. If a citation is issued by a state law enforcement officer, the civil penalty collected by the clerk shall be retained by the clerk for deposit into the fine and forfeiture fund established pursuant to s. 142.01. Any person who fails to properly respond to a citation issued pursuant to paragraph (b) shall, in addition to the citation, be charged with the offense of failing to respond to the citation and, upon conviction, commits a misdemeanor of the second degree, punishable as provided in s. 775.082 or s. 775.083. A written warning to this effect must be provided at the time any citation is issued pursuant to paragraph (b)."</t>
  </si>
  <si>
    <t>10/01/04 (regulations effective 2/1/06)</t>
  </si>
  <si>
    <t>1.  Ticket life is 30 days from date of call, not excavation start date.  2.  Operators need not mark sewer laterals except at interconnection between facility and customer's facility.</t>
  </si>
  <si>
    <t>"Not less than 2 full business days before beginning any excavation or demolition that is not beneath the waters of the state, and not less than 10 full business days before beginning any excavation or demolition that is beneath the waters of the state, an excavator shall provide the following information through the system:"</t>
  </si>
  <si>
    <t>"If a member operator determines that a proposed excavation or demolition is in proximity to or in conflict with an underground facility of the member operator, except a facility beneath the waters of the state, which is governed by paragraph (b), the member operator shall identify the horizontal route by marking to within 24 inches from the outer edge of either side of the underground facility by the use of stakes, paint, flags, or other suitable means within 2 full business days after the time the notification is received under subsection (1). If the member operator is unable to respond within such time, the member operator shall communicate with the person making the request and negotiate a new schedule and time that is agreeable to, and should not unreasonably delay, the excavator.
If a member operator determines that a proposed excavation is in proximity to or in conflict with an under-ground facility of the member operator beneath the waters of the state, the member operator shall identify the es-timated horizontal route of the underground facility, within 10 business days, using marking buoys or other suit-able devices, unless directed otherwise by an agency having jurisdiction over the waters of the state under which the member operator's underground facility is located."</t>
  </si>
  <si>
    <t>"After receiving notification from the system, a member operator shall provide a positive response to the system within 2 full business days, or 10 such days for an underwater excavation or demolition, indicating the status of operations to protect the facility."</t>
  </si>
  <si>
    <t>"'Underground facility' means any public or private personal property which is buried, placed below ground, or submerged on any member operator's right-of-way, easement, or permitted use which is being used or will be used in connection with the storage or conveyance of water; sewage; electronic, telephonic, or telegraphic com-munication; electric energy; oil; petroleum products; natural gas; optical signals; or other substances, and in-cludes, but is not limited to, pipelines, pipes, sewers, conduits, cables, valves, and lines. For purposes of this act, a liquefied petroleum gas line regulated under chapter 527 is not an underground facility unless such line is subject to the requirements of Title 49 C.F.R. adopted by the Department of Agriculture and Consumer Services, provided there is no encroachment on any member operator's right-of-way, easement, or permitted use. Petroleum storage systems subject to regulation pursuant to chapter 376 are not considered underground facilities for the purposes of this act unless the storage system is located on a member operator's right-of-way or easement. Storm drainage sys-tems are not considered underground facilities." [AND]  "All member operators within the defined area of a proposed excavation or demolition shall be promptly notified through the system, except that member operators with state-owned underground facilities located within the right-of-way of a state highway need not be notified of excavation or demolition activities and are under no obli-gation to mark or locate the facilities."</t>
  </si>
  <si>
    <t>"By the end of the second full day, (excluding Saturday, Sundays and holidays) after the day of notification to the central clearinghouse of a proposed excavation, discharge of explosives or demolition at or near any of its facilities was received by the central clearinghouse, or by the date on which excavation is scheduled to commence as reported in the notification to the central clearinghouse, whichever is later:
  (A) In the event that the public utility determines that it has underground facilities in the immediate vicinity of the specific site, mark the approximate location of such facilities using ommercially available advanced proven techniques, methods and equipment appropriate to the circumstances, in accordance with section 16-345-5 of the regulations of Connecticut state agencies, in such a manner that will enable the party giving such notice to establish the precise location of the underground facilities so marked, or if it is not practical to so mark the location of such facilities, identify the approximate location of such facilities in a manner mutually agreeable to the public utility and the party giving such notice. Any interconnections between facilities of the public utility and others, such as tees connecting mains to customer owned facilities, shall be clearly marked and labeled by the utility providing service to the interconnection in accordance with section 16-345-5, provided, however, that such utility shall not be required to mark the location of customer owned facilities, except at the immediate location of the nterconnection or tee. Whenever feasible, the public utility shall also provide information to the excavator as to any special requirements for excavation at or near its facilities including,
without limitation, any special considerations regarding structural or lateral support or the use of heavy equipment over public utility facilities; 
  (B) Notwithstanding subparagraph (a) of this subdivision, the public utility that has a standard and repeating layout and which is connected by facilities visible on the surface (such as certain storm sewers) need not mark out those standard and repeating facilities provided that maps indicating the approximate location are supplied to the person or public agency within the specified time limit. Facilities that are attached to a standard and repeating layout but do not conform to the standard and repeating layout shall be marked unless an alternate mutually agreeable
location method is used; 
  (C) In the event that the public utility determines that it has no underground facilities in the immediate vicinity of the specific site, make reasonable effort to so notify the excavator giving such notice and document such efforts, or mark this information in accordance with section 16-345-5 of the regulations of Connecticut state agencies."</t>
  </si>
  <si>
    <t>"Where underground facilities containing combustible or hazardous fluids or gases (such as natural gas, propane, jet fuel or chlorine) are likely to be exposed or where the proposed excavation, discharge of explosives or demolition is to occur within the approximate location of such facilities or affecting such facilities, except for excavations performed in connection with the need to expose such underground facilities by the owner of such facilities, an excavator may use mechanical equipment solely for the purpose of removing the bituminous and concrete road surface. In such circumstances, other than for the removal of a bituminous or concrete road surface, an excavator, other than the owner exposing its own underground facilities, shall employ hand digging only."  [AND] "Exercise reasonable care when working in proximity to the underground facilities of any public utility. Reasonable care shall include, without limitation, the use of construction methods appropriate to ensure the integrity of existing utility facilities and their man made temporary and permanent support including but not limited to adequate and proper shoring and proper backfill methods and techniques; the selection of equipment and explosives capable of performing the work with the minimum reasonable liklihood of disturbance to underground facilities; adequate supervisory personnel to ensure proper actions; proper understanding by the personnel on the job site of the authority of all parties involved in the activity so that prompt action can be taken in the event of unanticipated contact with underground facilities; adequate training of employees in executing their assignments to ensure protection of utility facilities and the public; maintaining necessary liaison with owners of underground facilities; sponsoring preplanning and preconstruction meetings as necessary, and complying with all applicable laws and regulations.  If the excavator is utilizing trenchless excavation, the excavator shall, if such excavation is expected to cross or encroach within the approximate location of underground facilities either horizontally or vertically, prior to the crossing or encroaching, determine the precise location of such underground facilities expected to be so crossed or encroached." [AND] "In the event that underground facilities of a public utility are likely to be exposed by such excavating, discharging of explosives or demolishing, provide such support or protection, or both, as may be necessary to protect such facilities from damage. Where underground facilities containing combustible or hazardous fluids or gases (such as natural gas, propane, jet fuel or chlorine) are likely to be exposed or where the proposed excavation, discharge of explosives or demolition is to occur within the approximate location of such facilities or affecting such facilities, except for excavations performed in connection with the need to expose such underground facilities by the owner of such facilities, an excavator may use mechanical equipment solely for the purpose of removing the bituminous and concrete road surface. In such circumstances, other than for the removal of a bituminous or concrete road surface, an excavator, other than the owner exposing its own underground facilities, shall employ hand digging only."</t>
  </si>
  <si>
    <t>"If it is determined by a public utility operator that a proposed excavation or demolition is planned in such prox-imity to an underground facility that the facility may be damaged, dislocated, or disturbed, the public utility opera-tor shall within 48 hours (excluding Saturdays, Sundays, and legal holidays) respond by marking, staking, locat-ing, or otherwise providing the approximate location of the public utility operator's underground facilities."</t>
  </si>
  <si>
    <t>"If the public utility operator, notified by the one-call center, determines that its underground utility lines or fa-cilities will not be affected by the excavation or demolition, the public utility operator shall advise the person who proposes to excavate or demolish that marking is unnecessary."</t>
  </si>
  <si>
    <t>"Any person who violates any provision of this chapter shall be subject to a civil penalty of $2,500 for the first violation, $3,500 for the second violation, and $5,000 for the third or subsequent violation."</t>
  </si>
  <si>
    <t>If the facility is marked with paint, flags or other physical means, use color code adopted from American National Standards Institute.</t>
  </si>
  <si>
    <t>Any person who, after December 31, 2006, installs a nonconductive water or sewer lateral shall also install a locating wire or other equally effective means for marking the location of the lateral. The requirement shall not apply to minor repairs to, or partial replacements of, laterals installed before January 1, 2007.</t>
  </si>
  <si>
    <t>When excavating, reasonable care shall require hand digging, as necessary, to protect the underground facility.</t>
  </si>
  <si>
    <t>Puerto Rico</t>
  </si>
  <si>
    <t>Operators shall have on file with the OCC notice that operator has underground facilities, the counties in which they are located, and telephone number of person from whom information about the facilities may be obtained</t>
  </si>
  <si>
    <t>Excavator or wrecker shall observe the tolerance limits and the approach mechanisms of the installations that are acceptable and reasonable, as provided by the Center through regulations.</t>
  </si>
  <si>
    <t>Any operator of an underground installation or structure, including those belonging to the Government of Puerto Rico, its agencies and instrumentalities, including the municipalities, shall contact the Excavation and Demolition Coordination Center and shall furnish to the Center the name and telephone number of its representative authorized to receive excavation and demolition notices.</t>
  </si>
  <si>
    <t>21 L.P.R.A. s 4631a et seq., Puerto Rico Excavation and Demolition Center Act</t>
  </si>
  <si>
    <t>Any person or public agency excavating, tunneling or discharging explosives shall exercise reasonable care when working in close proximity to facilities.  Only nonmechanical means shall be employed to locate the facility and must give such support as may be reasonably necessary for the protection of the facility.</t>
  </si>
  <si>
    <t>Utility facilities shall include active, newly installed and inactive or abandoned utility facilities…  For excavation purposes the abandoned underground utility facilities should always be considered to be active utility services.</t>
  </si>
  <si>
    <t>The excavator shall give notice by telephone or by other methods approved by the board... to the one-call notification center at least forty-eight hours prior to the commencement of dig, excluding Sat., Sun. and legal holidays</t>
  </si>
  <si>
    <t>The response time shall be no later than forty-eight hours after the receipt of the notice, excluding Saturdays, Sundays, and legal holidays of the state or the excavation start time provided by the excavator, whichever is later.  May be longer than 48 hours for nonexcavation requests.</t>
  </si>
  <si>
    <t>In the event more than one operator uses the same color code, each operator shall include a distinctive marking such as initials or another marking to distinguish each marking.</t>
  </si>
  <si>
    <t>Each operator, except operators participating in a one-call service, with utilities in a county, including abandoned lines in place, must file a notice with the register of deeds stating that the operator has utilities in the county and providing contact info.  It is not necessary to provide the exact physical location of each facility.</t>
  </si>
  <si>
    <t>After March 27, 1978, operators shall maintain records and drawings of all changes and additions to its underground facilities.</t>
  </si>
  <si>
    <t>Operator should refer to American Public Works Association color standards for marking.</t>
  </si>
  <si>
    <t>Within 48 hours of excavator placing request, operator shall notify excavator if operator does not plan to mark location.</t>
  </si>
  <si>
    <t>Board shall solicit and consider advice and recommendations from excavators in establishing a safety training course excavators may be required to attend upon violation of statute.</t>
  </si>
  <si>
    <t>Upon request, operator must provide drawing of facilities to Transportation District Office if facility is in highway ROW or to legislative body of municipality if located in municipality.</t>
  </si>
  <si>
    <t xml:space="preserve">Locatable subsurface marker must be placed on electric or gas facilities </t>
  </si>
  <si>
    <t>For facilities abandoned after 7/1/02, operator shall make reasonable attempt to keep records of abandoned facilities and provide response to system when operator has knowledge abandoned facility is in excavation area.</t>
  </si>
  <si>
    <t>Report marking status to excavator-operator information exchange system no later than 7:00 a.m. on the 3rd working day following locate request, unless unable to do so due to extraordinary circumstances.</t>
  </si>
  <si>
    <t xml:space="preserve">Every operator required by § 56-265.16:1 A of the Code of Virginia to join the notification center shall provide to the notification center data that will allow proper notification to the operator of excavation near the operator's utility lines. This data shall be provided as soon as possible, but no later than 15 days after an operator installs or acquires underground facilities it had not previously identified to the notification center. In the case of sanitary sewers, the data shall be provided no later than 15 days after the utility line is accepted by the operator. </t>
  </si>
  <si>
    <t>The Commission shall establish an advisory committee consisting of representatives of the following entities: Commission staff, utility operator, notification center, excavator, municipality, Virginia Department of Transportation, Board for Contractors, and underground line locator. Persons appointed to the advisory committee by the Commission shall have expertise with the operation of the Underground Utility Damage Prevention Act. The advisory committee shall perform duties which may be assigned by the Commission, including the review of reports of violations of the chapter, and make recommendations to the Commission.</t>
  </si>
  <si>
    <t>"(e) Owners and operators of underground utility facilities who willfully fail to comply with this Act by a failure to respond or mark the approximate location of an underground utility as required by subsection (h) of Section 4, subsection (a) of Section 6, or Section 10 of this Act after being notified of planned excavation or demolition through the State-Wide One-Call Notice System, shall be subject to a penalty of up to $5,000 for each separate offense. 
(f) As provided in Section 3 of this Act, all owners or operators of underground utility facilities who fail to join the State-Wide One-Call Notice System by January 1, 2003 shall be subject to a penalty of $100 per day for each separate offense. Every day an owner or operator fails to join the State-Wide One-Call Notice System is a separate offense. This subsection (f) does not apply to utilities operating facilities exclusively within the boundaries of a municipality with a population of at least 1,000,000 persons.
(g) No owner or operator of underground utility facilities shall be subject to a penalty where a delay in marking or a failure to mark or properly mark the location of an underground utility is caused by conditions beyond the reasonable control of such owner or operator."</t>
  </si>
  <si>
    <t>"Any person who is neither an agent, employee, or authorized locating contractor of the owner or operator of the under-ground utility facility nor an excavator involved in the excavation activity who removes, alters, or otherwise damages markings, flags, or stakes used to mark the location of an underground utility other than during the course of the excavation for which the markings were made or before completion of the project shall be subject to a penalty up to $1,000 for each separate offense."</t>
  </si>
  <si>
    <t>"The notice required under subdivision (1) must be received at least two (2) full working days but not more than twenty (20) calendar days before the commencement of the work. Upon receiving the notice, the association im-mediately shall notify each operator that has underground facilities located in the proposed area of excavation or demolition. A person responsible for excavation or demolition may commence work before the elapse of two (2) full working days if all affected operators have notified the person that the location of all the affected operators' facilities have been marked or that the affected operators have no facilities in the location of the proposed excava-tion or demolition."</t>
  </si>
  <si>
    <t>"Maintain a clearance between an underground facility, as marked by the operator, and the cutting edge or point of mechanized equipment. The clearance must be not less than two (2) feet on either side of the outer limits of the physical plant. However, if the clearance is less than two (2) feet, exposure of the underground facility may be ac-complished only by the use of hand excavation, air cutting, or vacuum excavation."</t>
  </si>
  <si>
    <t>"Except as provided by this section, this chapter does not apply to the following:
(1) Excavation that is performed:
(A) only with a hand tool;
(B) on property owned or controlled by the person performing the excavation; and
(C) to a depth not greater than twelve (12) inches.
(2) Excavation using only animals.
(3) Tilling of soil for agricultural purposes, such as plowing, planting, and combining.
(4) Surface coal mining and reclamation operations conducted under a permit issued by the natural resources commission under IC 14-34.
(5) Railroad right-of-way maintenance or operations.
(6) Underground probing to determine the extent of gas migration."</t>
  </si>
  <si>
    <t>"Each operator notified under section 16 of this chapter shall, in two (2) full working days after receiving the notice of intent provided in section 16 of this chapter, supply to the person responsible for the excavation or demolition the following information, using maps when appropriate:
(1) The approximate location and description of all the operator's underground facilities that may be damaged as a result of the excavation or demolition.
(2) The location and description of all facility markers indicating the approximate location of the underground facilities.
(3) Any other information that would assist that person in locating and avoiding damage to the underground facili-ties, including providing adequate temporary markings indicating the approximate location of the underground fa-cility and locations where permanent facility markers do not exist."</t>
  </si>
  <si>
    <t>"An operator that has underground facilities located in Indiana must be a member of the Indiana Underground Plant Protection Service or its successor organization. The articles of incorporation or the bylaws of the Indiana Underground Plant Protection Service or its successor organization shall do the following:
(1) Provide that the board of directors of the Indiana Underground Plant Protection Service or its successor or-ganization is composed of:
(A) five (5) members representing electric utilities other than municipal electric utilities, including corpora-tions organized or operating under IC 8-1-13 or corporations organized under IC 23-17, some of whose mem-bers are local district corporations (as described in IC 8-1-13-23);
(B) five (5) members representing investor owned gas utilities, including pipelines;
(C) five (5) members representing telecommunications providers, at least one (1) of whom is a provider of cable television service;
(D) five (5) members representing water or sewer utilities other than municipal water or sewer utilities; and
(E) five (5) members representing political subdivisions, including municipal utilities, which must include the political subdivision that owns the largest waterworks utility in Indiana."</t>
  </si>
  <si>
    <t>"(a) The underground plant protection advisory committee is established.
(b) The advisory committee consists of the following seven (7) members appointed by the governor:
(1) One (1) member representing the association.
(2) One (1) member representing investor owned gas utilities.
(3) One (1) member representing operators of pipeline facilities or pipelines.
(4) One (1) member representing municipal gas utilities.
(5) Two (2) members representing commercial excavators.
(6) One (1) member representing providers of facility locate marking services.
(c) The term of a member is four (4) years. A member of the advisory committee serves at the pleasure of the gov-ernor. The governor shall fill a vacancy in the membership of the advisory committee for the unexpired term of the vacating member.
(d) The association and the commission shall provide staff support and meeting space to the advisory committee.
(e) The members of the advisory committee shall elect a chairperson. The advisory committee shall meet at the call of the chairperson.
(f) The affirmative vote of a majority of members appointed under subsection (b) is required to take action.
(g) The pipeline safety division shall investigate alleged violations of this chapter. If the pipeline safety division finds that a person has violated this chapter, the pipeline safety division shall forward its finding to the advisory committee.
(h) The advisory committee shall act in an advisory capacity to the commission concerning the implementation and enforcement of this chapter. In this capacity, and subject to subsections (i) and (j), the advisory committee may recommend the following penalties with respect to persons that the pipeline safety division has found to violate this chapter:"</t>
  </si>
  <si>
    <t>"A person who:
(1) violates subsection (a); and
(2) causes damage to a pipeline facility in the area of the excavation or demolition;
may be subject to a civil penalty in an amount recommended by the advisory committee and approved by the commission, not to exceed ten thousand dollars ($10,000)."</t>
  </si>
  <si>
    <t>"This subsection applies if all of the following occur:
(1) An operator of a pipeline facility is required to supply information, including facility locate markings, under subsection (a) to a person responsible for an excavation or demolition.
(2) The operator of the pipeline facility fails to supply the information described in subdivision (1) or provides in-correct facility locate markings.
(3) The operator's pipeline facility is damaged during the excavation or demolition for which the operator was re-quired to supply the information described in subdivision (1).
The operator of the pipeline facility may be subject to a civil penalty in an amount recommended by the advisory committee and approved by the commission, not to exceed one thousand dollars ($1,000)."</t>
  </si>
  <si>
    <t>"A person that knowingly moves, removes, damages, or otherwise alters a facility locate marking supplied under this section may be subject to a civil penalty in an amount recommended by the advisory committee and approved by the commission, not to exceed ten thousand dollars ($10,000). This subsection does not apply to a person that moves, removes, damages, or otherwise alters a facility locate marking as part of the excavation or demolition for which the facility locate markings were supplied." [and] "A person that knowingly provides false notice of an emergency excavation or demolition to the association under subsection (a) may be subject to a civil penalty in an amount recommended by the advisory committee and approved by the commission, not to exceed one thousand dollars ($1,000)."</t>
  </si>
  <si>
    <t>"Except as otherwise provided in this section, prior to any excavation, an excavator shall contact the notification center and provide notice of the planned excavation. This notice must be given at least forty-eight hours prior to the commencement of the excavation, excluding Saturdays, Sundays, and legal holidays. The notification center shall establish a toll-free telephone number to allow excavators to provide the notice required pursuant to this subsection."</t>
  </si>
  <si>
    <t>"'Excavation' does not include normal farming operations, residential, commercial, or similar gardening, the open-ing of a grave site in a cemetery, normal activities involved in land surveying pursuant to chapter 542B, operations in a solid waste disposal site which has planned for underground facilities, the replacement of an existing traffic sign at its current location and at no more than its current depth, and normal road or highway maintenance which does not change the original grade of the roadway or the ditch." [and] "The only exception to this section shall be when an emergency exists. Under such conditions, excavation opera-tions can begin immediately, provided reasonable precautions are taken to protect the underground facilities. The excavator shall notify the notification center of the excavation as soon as practical."</t>
  </si>
  <si>
    <t>"An operator who receives notice from the notification center shall mark the horizontal location of the operator's underground facility and the excavator shall use due care in excavating in the marked area to avoid damaging the underground facility. The operator shall complete such locating and marking within forty-eight hours after receiving the notice, excluding Saturdays, Sundays, and legal holidays, unless otherwise agreed by the operator and the excavator. The locating and marking of the underground facilities shall be completed at no cost to the ex-cavator. If, in the opinion of the operator, the planned excavation requires that the precise location of the under-ground facilities be determined, the excavator, unless otherwise agreed upon between the excavator and the opera-tor, shall hand dig test holes to determine the location of the facilities unless the operator specifies an alternate method."</t>
  </si>
  <si>
    <t>"The notification center, upon receiving notice from an excavator, shall immediately transmit the information contained in the notice to each operator in the area of the proposed excavation and provide the names of all opera-tors in that area to the excavator. The notification center shall assign an inquiry identification number to each no-tice and shall maintain a record of each notice for at least six years from the date the notice is received. The notifi-cation center shall not assess an operator who requests in writing not to receive a notification of its own excava-tions for any portion of the costs associated with such excavations."</t>
  </si>
  <si>
    <t>"The center shall be governed by a board of directors which shall represent and be elected by operators, excavators, and other persons who participate in the center. The board, with input from all interested parties, shall determine the operating procedures and technology needed for a single statewide notification center and establish a no-tification process."</t>
  </si>
  <si>
    <t>"A person who violates a provision of this chapter is subject to a civil penalty as follows:
a. For a violation related to natural gas and hazardous liquid pipelines, an amount not to exceed ten thousand dollars for each violation for each day the violation continues, up to a maximum of five hundred thousand dollars.
b. For a violation related to any other underground facility, an amount not to exceed one thousand dollars for each violation for each day the violation continues, up to a maximum of twenty thousand dollars."</t>
  </si>
  <si>
    <t>"An excavator shall not engage in excavation near the location of any underground facility without having first ascertained, in the manner prescribed in this act, a location of all underground facilities in the proposed area of excavation."</t>
  </si>
  <si>
    <t>The definition of "excavation" excludes "tilling the soil for normal agricultural purposes, or railroad or road and ditch maintenance that does not change the existing railroad grade, road grade and/or ditch flow line, or operations related to exploration and production of crude oil or natural gas, or both." [and] "The provisions of this section shall not apply to a preengineered project or a permitted project, except that the excavators shall be required to give notification in accordance with this section prior to starting such project." [and] "Except in the case of an emergency . . . "</t>
  </si>
  <si>
    <t>Within two working days, beginning on the later of the first working day after the excavator has filed notice of intent to excavate or the first day after the excavator has whitelined the excavation site, an operator served with notice, unless otherwise agreed between the parties, shall inform the excavator of the tolerance zone of the underground facilities of the operator in the area of the planned excavation by marking, flagging or other acceptable method."</t>
  </si>
  <si>
    <t>Tier 3 members must "employ at least two technically qualified individuals whose job function is dedicated to the location of underground utilities."</t>
  </si>
  <si>
    <t>Attorney's General opinion from August 11, 2008 interprets the language of the statute to require operators to locate sewer laterals. Excavator is strictly liable for damage if timely and accurately located.</t>
  </si>
  <si>
    <t>Could not find regulations.                 The Centor of Excavatiions and Demolitions, the enforcement arm of the Public Services Commission, enforces the law.</t>
  </si>
  <si>
    <t xml:space="preserve">Statute calls for Public Service Commission to draft regulations.  267 L.P.R.A and Rules and Regulations #7245.  English version not found.                          </t>
  </si>
  <si>
    <t>1.  Anchorage Municipal Code §§ 26.90.10 to 26.90.50 provide additional excavation and operator requirements for excavation within that jurisdiction.  2.  Tolerance zone varies with depth of facility.  If the facility is 10' deep or less, the tolerance zone is  24."  If the facility is more than 10' deep, the tolerance zone is 30."</t>
  </si>
  <si>
    <t>"If the excavator consents, an underground facilities operator may notify a one-call notification center that marking is unnecessary pursuant to a method established by the one-call notification center. An underground facilities operator may assign any marking or notification obligations required by this subsection to an agent or servant of the underground facilities operator. "</t>
  </si>
  <si>
    <t>1.  Operators who install new facilities which are not locatable are subject to a five thousand dollar fine by the building official.  2.  With the exception of new installations, the statute is silent as to enforcement authority.  Other statutes vest enforcement authority in the Arizona Corporation Commission.  3.  Arizona Administrative Code R14-2-101 appears to require reporting of any accident in which a public service corporation is involved which concerns death, personal injury, or property damage exceeding $5,000.</t>
  </si>
  <si>
    <t>http://www.azbluestake.com</t>
  </si>
  <si>
    <t>1.  Operators must provide information regarding locations of abandoned facilities to the One Call Center.  However, no specific requirement to locate abandoned facilities.  2.  Administrative rules have been passed establishing the One Call Center.  126.03.89-002 (11/30/89).  3.  Statute requires operators of underground pipeline facilities to comply with all applicable federal statutes and regulations.</t>
  </si>
  <si>
    <t>1.  Generally, the operator is not required to contact the excavator directly.  There is, however, one exception:  "When the excavation is proposed within 10 feet of a high priority subsurface installation, the operator of the high priority subsurface installation shall notify the excavator of the existence of the high priority subsurface in-stallation prior to the legal excavation start date and time, as such date and time are authorized pursuant to para-graph (1) of subdivision (a) of Section 4216.2. The excavator and operator or its representative shall conduct an onsite meeting at a mutually-agreed-on time to determine actions or activities required to verify the location of the high priority subsurface installations prior to start time."  2.  "Operators of high priority subsurface installations shall maintain and preserve all plans and records for its sub-surface installations."</t>
  </si>
  <si>
    <t>1.  "If damage to an underground facility meets or exceeds the reporting threshold as established by the notification association pursuant to paragraph (c) of this subsection (7), the owner or operator of the damaged underground facility shall provide the information listed in subparagraphs (I) to (VII) of paragraph (c) of this subsection (7) to the notification association within ninety days after service has been restored."  "The notification association shall create and publicize to its members a reporting process, including the avail-ability of electronic reporting and a threshold at which reporting is required, to compile the following information:  (I) The type of underground facility that was damaged;  (II) Whether notice of the intention to excavate was provided to the notification association;  (III) Whether the underground facility had been validly marked prior to being damaged;  (IV) The type of service that was interrupted;  (V) The number of persons whose service may have been interrupted;  (VI) The duration of the interruption; and  (VII) The location of the area where the underground facility was damaged."</t>
  </si>
  <si>
    <t>"File and maintain maps of the operator's underground facilities or a map showing the operator's service area with the notification area[.]"</t>
  </si>
  <si>
    <t>"File with the notification center updated maps of the operator's underground facilities or a map showing the operator's service area[.]"</t>
  </si>
  <si>
    <t>"Any person to whom this act applies, who violates any of the provisions contained in this act, shall be subject to civil penalties and injunctive relief as set out in K.S.A. 66-1,151, and amendments thereto, and any remedies established in rules and regulations promulgated by the state corporation commission in support of this act."</t>
  </si>
  <si>
    <t>"Except as provided in § 34-2709, no person shall excavate in a street, highway, public space, or on private property, or demolish a building without first notifying, by telephonic or teletype, at least 48 hours, but not more than 10 days (excluding Saturdays, Sundays, and legal holidays), prior to the commencement of the proposed ex-cavation or demolition, each public utility operator which may have underground facilities in the area of the pro-posed excavation. Such telephonic or teletype notification shall be accomplished by notifying the one-call center within the time limit prescribed, which shall in turn notify the appropriate public utility operators."</t>
  </si>
  <si>
    <t>"When the actual excavation or demolition operation enters the immediate vicinity of an underground facility or utility line transporting natural gas, the person responsible for the excavation or demolition shall expose the un-derground facility or utility line by hand digging; provided, that a test pit hand dug by the District government, which locates the utility line, shall meet the requirements of this subsection. For purposes of this subsection, the immediate vicinity of the underground facility or utility line shall be defined as a space within 18 inches from the nearest point on the underground facility."</t>
  </si>
  <si>
    <t>"Persons and operators excavating for routine maintenance, including patch- type paving, will not be required to comply...if they excavate within the limits of the original excavation, and if the excavation does not exceed 12 inches in depth below the grade existing prior to said excavation."</t>
  </si>
  <si>
    <t>"(a) Every person who, while engaging in excavation or demolition, wilfully fails to comply with the Act by failing to pro-vide the notice to the owners or operators of the underground facilities near the excavation or demolition area through the State-Wide One-Call Notice System as required by Section 4 or 6 of this Act shall be subject to a penalty of up to $5,000 for each separate offense and shall be liable for the damage caused to the owners or operators of the facility. Every person who fails to provide notice and willfully fails to comply with other provisions of this Act shall be subject to additional pen-alties of up to $2,500 for each separate offense and shall be liable for the damage caused to the owners or operators of the facility.
(b) Every person who has provided the notice to the owners or operators of the underground utility facilities in and near the excavation or demolition area through the State-Wide One-Call Notice System as required by Section 4 or 6 of this Act, but otherwise wilfully fails to comply with this Act, shall be subject to a penalty of up to $2,500 for each separate offense and shall be liable for the damage caused to the owners or operators of the facility.
(c) Every person who, while engaging in excavation or demolition, has provided the notice to the owners or operators of the underground utility facilities in and near the excavation or demolition area through the State-Wide One-Call Notice System as required by Section 4 or 6 of this Act, but otherwise, while acting reasonably, damages any underground utility facilities, shall not be subject to a penalty, but shall be liable for the damage caused to the owners or operators of the facil-ity provided the underground utility facility is properly marked as provided in Section 10 of this Act.
(d) Every person who provides notice to the owners or operators of the underground utility facilities through the State-Wide One-Call Notice System as an emergency locate request and the locate request is not an emergency locate request as defined in Section 2.6 of this Act shall be subject to a penalty of up to $2,500 for each separate offense."</t>
  </si>
  <si>
    <t>"For the purposes of this Act, underground facility operators may utilize a combination of flags, stakes, and paint when pos-sible on non-paved surfaces and when dig site and seasonal conditions warrant."</t>
  </si>
  <si>
    <t>"The Illinois Commerce Commission shall establish an Advisory Committee consisting of a representative from each of the following: utility operator, JULIE, excavator, municipality, and the general public. The Advisory Committee shall serve as a peer review panel for any contested penalties resulting from the enforcement of this Act."</t>
  </si>
  <si>
    <t>"Upon notice by the person engaged in excavation or demolition, the person owning or operating underground utility facilities in or near the excavation or demolition area shall cause a written record to be made of the notice and shall mark, within 48 hours of receipt of notice or by the requested date and time indicated on the notice, whichever is later, the approximate locations of such facilities so as to enable the person excavating or demolishing to establish the location of the underground utility facilities. Owners and operators of underground sewer facilities that are located outside the boundaries of a municipality having a population of at least 1,000,000 inhabitants shall be required to respond and mark the approximate location of those sewer facilities when the excavator indicates, in the notice required in Section 4, that the excavation or demolition project will exceed a depth of 7 feet. “Depth”, in this case, is defined as the distance measured vertically from the surface of the ground to the top of the sewer facility. Owners and operators of underground sewer facilities that are located outside the boundaries of a municipality having a population of at least 1,000,000 inhabitants shall be required at all times to locate the approximate location of those sewer facilities when: (1) directional boring is the indicated type of excavation work being performed within the notice; (2) the underground sewer facilities owned are non-gravity, pressurized force mains; or (3) the excavation indicated will occur in the immediate proximity of known underground sewer facilities that are less than 7 feet deep. Owners or operators of underground sewer facilities that are located outside the boundaries of a municipality having a population of at least 1,000,000 inhabitants shall not hold an excavator liable for damages that occur to sewer facilities that were not required to be marked under this Section, provided that prompt notice of the damage is made to the State-Wide One-Call Notice System and the utility owner as required in Section 7.
All persons subject to the requirements of this Act shall plan and conduct their work consistent with reasonable business practices. Conditions may exist making it unreasonable to request that locations be marked within 48 hours or by the re-quested date and time indicated on the notice, whichever is later. It is unreasonable to request owners and operators of un-derground utility facilities to locate all of their facilities in an affected area upon short notice in advance of a large or exten-sive nonemergency project, or to request extensive locates in excess of a reasonable excavation or demolition work sched-ule, or to request locates under conditions where a repeat request is likely to be made because of the passage of time or ad-verse job conditions. Owners and operators of underground utility facilities must reasonably anticipate seasonal fluctua-tions in the number of locate requests and staff accordingly.
If a person owning or operating underground utility facilities receives a notice under this Section but does not own or oper-ate any underground utility facilities within the proposed excavation or demolition area described in the notice, that person, within 48 hours or by the requested date and time indicated on the notice, whichever is later, after receipt of the notice, shall so notify the person engaged in excavation or demolition who initiated the notice, unless the person who initiated the notice expressly waives the right to be notified that no facilities are located within the excavation or demolition area. The notification by the owner or operator of underground utility facilities to the person engaged in excavation or demolition may be provided in any reasonable manner including, but not limited to, notification in any one of the following ways: by face-to-face communication; by phone or phone message; by facsimile; by posting in the excavation or demolition area; or by marking the excavation or demolition area. The owner or operator of those facilities has discharged the owner's or op-erator's obligation to provide notice under this Section if the owner or operator attempts to provide notice by telephone or by facsimile, if the person has supplied a facsimile number, but is unable to do so because the person engaged in the exca-vation or demolition does not answer his or her telephone or does not have an answering machine or answering service to receive the telephone call or does not have a facsimile machine in operation to receive the facsimile transmission. If the owner or operator attempts to provide notice by telephone or by facsimile but receives a busy signal, that attempt shall not serve to discharge the owner or operator of the obligation to provide notice under this Section.
A person engaged in excavation or demolition may expressly waive the right to notification from the owner or operator of underground utility facilities that the owner or operator has no facilities located in the proposed excavation or demolition area. Waiver of notice is only permissible in the case of regular or nonemergency locate requests. The waiver must be made at the time of the notice to the State-Wide One-Call Notice System. A waiver made under this Section is not admissi-ble as evidence in any criminal or civil action that may arise out of, or is in any way related to, the excavation or demoli-tion that is the subject of the waiver.
For the purposes of this Act, underground facility operators may utilize a combination of flags, stakes, and paint when pos-sible on non-paved surfaces and when dig site and seasonal conditions warrant. If the approximate location of an under-ground utility facility is marked with stakes or other physical means, the following color coding shall be employed: . . ."</t>
  </si>
  <si>
    <t xml:space="preserve">"(1) Any person who violates any provision of this chapter, other than the failure to provide notice pursuant to section 55-2203(1)(c), Idaho Code, and which violation results in damage to underground facilities, is subject to a civil penalty of not more than one thousand dollars ($1,000) for each violation. All penalties recovered in such ac-tions shall be deposited in the state general account.
(2) If an underground facility is damaged as a result of an excavator's failure to provide notice pursuant to section 55-2203(1)(c), Idaho Code, unless otherwise exempt, the excavator shall receive a written warning from the un-derground facility owner and shall be liable for actual costs of repairing the facility if it is the excavator's first failure to provide the notice required pursuant to section 55-2203(1)(c), Idaho Code, during any consecutive pe-riod of twelve (12) months.
(a) If the court finds, by a preponderance of the evidence, that the excavator has, on more than one (1) occasion during any consecutive period of twelve (12) months, failed to provide the notice required pursuant to section 55-2203(1)(c), Idaho Code, and that such failure has been a proximate cause of damage to an underground facility, the court may increase the civil penalty in an amount up to five thousand dollars ($5,000).
(b) If the court finds, by a preponderance of the evidence, that the excavator has, on three (3) or more occasions during any consecutive period of twelve (12) months, failed to provide the notice required pursuant to section 55-2203(1)(c), Idaho Code, and that such failure has been a proximate cause of damage to an underground facility, the court may increase the civil penalty in an amount up to ten thousand dollars ($10,000) for the third occurrence taking place during the twelve (12) month period." </t>
  </si>
  <si>
    <t>"[P]rovide notice not less than 48 hours but no more than 14 calendar days in advance of the start of the excavation or demolition to the owners or operators of the underground utility facilities in and near the excavation or demolition area through the State-Wide One-Call Notice System or, in the case of nonemergency excavation or demolition within the boundaries of a municipality of at least one million persons which operates its own one-call notice system, through the one-call notice system which operates in that municipality.At least 48 hours, but no more than 14 calendar days[.]"</t>
  </si>
  <si>
    <t>"[P]lan the excavation or demolition to avoid or minimize interference with underground utility facilities within the tolerance zone by utilizing such precautions that include, but are not limited to, hand excavation, vacuum excavation methods, and visually inspecting the excavation while in progress until clear of the existing marked facility[.]"</t>
  </si>
  <si>
    <t>The definition of "excavation" does not include "farm tillage operations or railroad right-of-way maintenance or operations or coal mining operations regulated under the Federal Surface Mining Control and Reclamation Act of 1977 or any State law or rules or regulations adopted under the federal statute, or land surveying operations as defined in the Illinois Professional Land Surveyor Act of 1989 when not using power equipment, or roadway surface milling."</t>
  </si>
  <si>
    <t>"Within 48 hours beginning the next business day after the business day following receipt by the UPC of the locate request filed in accordance with Code Section 25-9-6, excluding hours during days other than business days, each facility owner or operator shall determine whether or not utility facilities are located on the tract or parcel of land upon which the excavating or blasting is to occur. If utility facilities are determined to be present, the facility owner or operator shall designate, through stakes, flags, permanent markers, or other marks on the surface of the tract or parcel of land, the location of utility facilities. This subsection shall not apply to large projects."</t>
  </si>
  <si>
    <t>"Designation of the location of utility facilities through staking, flagging, permanent markers, or other marking shall be in accordance with the American Public Works Association (APWA) color code in place at the time the location of the utility facility is designated. Additional marking requirements beyond color code, if any, shall be prescribed by rules and regulations promulgated by the Public Service Commission."</t>
  </si>
  <si>
    <t>"Facility owners or operators shall either maintain recorded information concerning the location and other char-acteristics of abandoned utility facilities, maintain such abandoned utility facilities in a locatable manner, or re-move such abandoned utility facilities. Facility owners or operators shall provide information on abandoned utility facilities, when possible, in response to a locate request or design locate request. When the presence of an aban-doned facility within an excavation site is known, the facility owner or operator should attempt to locate and mark the abandoned facility or provide information to the excavator regarding such facilities. When located or exposed, all abandoned utility facilities and sewer laterals shall be treated as live utility facilities and sewer laterals."</t>
  </si>
  <si>
    <t>"Each facility owner or operator, either upon determining that no utility facility or sewer lateral is present on the tract or parcel of land or upon completion of the designation of the location of any utility facilities or sewer later-als on the tract or parcel of land as required by subsection (a) or (b) of this Code section, shall provide this infor-mation to the UPC in accordance with procedures developed by the UPC, which may include the use of the PRIS. In no event shall such notice be provided later than midnight of the second business day following receipt by the UPC of actual notice filed in accordance with Code Section 25-9-6."</t>
  </si>
  <si>
    <t>"All utility facilities installed by facility owners or operators on or after January 1, 2001, shall be installed in a manner which will make them locatable using a generally accepted electronic locating method. All sewer laterals installed on or after January 1, 2006, shall be installed in a manner which will make them locatable by facility owners or operators using a generally accepted electronic locating method. In the event that an unlocatable utility facility or unlocatable sewer lateral becomes exposed when the facility owner or operator is present or in the case of sewer laterals when the sewer utility owner or operator is present on or after January 1, 2006, such utility facil-ity or sewer lateral shall be made locatable through the use of a permanent marker or an updating of permanent re-cords."</t>
  </si>
  <si>
    <t>"Persons who install water and sewer facilities or who own such facilities until those facilities are accepted by a local governing authority or other entity are not required to participate as members of the UPC and shall not be considered facility owners or operators. All such persons shall install and maintain permanent markers, as defined in Code Section 25-9-3, identifying all water and sewer facilities at the time of the facility installation. Notwith-standing the above, all owners or operators of water and sewer facilities that provide service from such facilities are considered facility owners or operators and shall be members of the UPC."</t>
  </si>
  <si>
    <t>"(1) The Governor shall appoint an advisory committee consisting of persons who are employees or officials of or who represent the interests of:  (A) One member to represent the Georgia Department of Transportation;  (B) One member to represent water systems or water and sewer systems owned or operated by local governing authorities;  (C) One member to represent the utilities protection center;  (D) One member to represent water systems or water and sewer systems owned or operated by counties;  (E) One member to represent water systems or water and sewer systems owned or operated by municipalities;  (F) One member to represent the nonmunicipal electric industry;  (G) Three members to represent excavators;  (H) One member to represent locators;  (I) One member to represent the nonmunicipal telecommunications industry; (J) One member to represent the nonmunicipal natural gas industry;  (K) One member to represent municipal gas, electric, or telecommunications providers; and  (L) The commission chairperson or such chairperson's designee.
The commission chairperson or his or her designee shall serve as chairperson of the advisory committee and shall cast a vote only in the case of a tie. Persons appointed to the advisory committee shall have expert knowledge of this chapter and specific operations expertise with the subject matter encompassed by the provisions of this chap-ter. The new advisory committee shall be established within 60 days of July 1, 2005.
(2) The advisory committee shall assist the commission in the enforcement of this chapter, make recommenda-tions to the commission regarding rules and regulations, and perform duties to be assigned by the commission in-cluding, but not limited to, the review of reported violations of this chapter and the preparation of recommenda-tions to the commission as to the appropriate penalties to impose on persons violating the provisions of this chapter."</t>
  </si>
  <si>
    <t>"The commission may, by judgment entered after a hearing on notice duly served on any person not less than 30 days before the date of the hearing, impose a civil penalty not exceeding $10,000.00 for each violation, if it is proved that the person violated any of the provisions of this chapter as a result of a failure to exercise additional care in accordance with subsection (c) of Code Section 25-9-8 or reasonable care in accordance with other provi-sions of this chapter. Any such recommendations relating to a local governing authority shall comply with the provisions of paragraph (2) of this subsection. Any proceeding or civil penalty undertaken pursuant to this Code section shall neither prevent nor preempt the right of any party to obtain civil damages for personal injury or property damage in private causes of action except as otherwise provided in this chapter."</t>
  </si>
  <si>
    <t>"Except as provided in § 71106 of this Chapter, no person may excavate in a street, highway, public space, a pri-vate easement of an operator, or near the location of a utility installed on the premises of a customer served by such utility, or demolish a building without having first ascertained the location of all underground utilities that would be affected by the proposed excavation or demolition."</t>
  </si>
  <si>
    <t>The definition of "excavation" does not include "the tilling of soil for agricultural purposes." [and] "Compliance with the notice requirements of § 71104 of this Chapter is not required of persons responsible for emergency excavation or demolition to ameliorate an imminent danger to life, health or property, provided, how-ever, that those persons give, as soon as practicable, oral notice of the emergency excavation or demolition to each operator having underground utilities located in the area where that excavation or demolition is to be performed and the Department of Public Works and requests emergency assistance from each operator so identified in locating and providing immediate protection to its underground utilities. An “imminent danger to life, health or property” means whenever there is a substantial likelihood that loss of life, health or property will result before the procedures under this Chapter can be fully complied with."</t>
  </si>
  <si>
    <t xml:space="preserve">"(a) Each operator notified in accordance with § 71104 of this Chapter, shall, not less than five (5) working days in advance of the proposed excavation or demolition (unless a shorter period is provided by agreement between the person responsible for the excavation or demolition and the operation), supply, by use of maps when appropriate, the following information to the person responsible for the excavation or demolition:  (1) The approximate location and description of all of its underground utilities which may be damaged as a result of the excavation or demolition, including as built drawings of the utilities or underground facilities maintained by the operator filed at the Department of Public Works in accordance with § 66210 of Title 21, Guam Code Annotated, if available.  (2) The location and description of all utility markers indicating the approximate location of the underground utilities.  (3) Any other information that would assist that person in locating and thereby avoiding damage to the underground utilities including, the provision of adequate temporary markings indicating the approximate location of the under-ground utility in locations where permanent utility markers do not exist."
</t>
  </si>
  <si>
    <t>"Any person who violates any provision of this Chapter may be subject to a civil penalty not to exceed Five Thou-sand Dollars ($5,000.00) for the first violation, and not to exceed Ten Thousand Dollars ($10,000.00) for each suc-cessive violation within a five (5) year period. Actions to recover the penalty provided for in this Section may be brought by an attorney representing the Operator, or by the Attorney General, at the request of any person on Guam, in which the cause, or some part thereof, arose or in which the defendant has its principle place of business or re-sides. All penalties recovered in any such actions shall be paid to the operator of the utility which was damaged. In the case of roadways, the penalties shall be deposited into the Territorial Highway Fund. This Chapter does not af-fect any civil remedies for personal injury or property, including underground utilities, damage except as otherwise specifically provided for in this Chapter."</t>
  </si>
  <si>
    <t>No One Call Center</t>
  </si>
  <si>
    <t>"Except in an emergency, every excavator planning to conduct an excavation on public or private property shall notify the center of the excavation at least five working days but not more than twenty-eight calendar days prior to commencing excavation. The excavator shall provide to the center a description of the excavation site that in-cludes the county, place, and address or description of where the excavation will take place, including but not lim-ited to the nearest intersecting street, side of street, footages, or other tie-in measurements as needed. An excavator need not contact the center if the excavation is:  (1) On private property that is owned exclusively by the excavator; and (2) No operator has been authorized to use the property for any subsurface installation."</t>
  </si>
  <si>
    <t>"Before using any power-operated or power-driven excavating equipment, the excavator shall determine the exact location of subsurface installations in conflict with the excavation by first excavating down to the depth of the excavation with the appropriate hand tools within the area of the approximate location of the subsurface installa-tions; provided that power-operated or power-driven excavating may be used:  (1) For the removal of any existing pavement if there are no subsurface installations contained in the pavement; or (2) Within the approximate location of a subsurface installation by mutual agreement between the operator and the excavator."</t>
  </si>
  <si>
    <t>"'Excavation' shall not include any operation in which earth, rock, or other material in the ground is moved, removed, or otherwise displaced by means of tools, equipment, or explosives as part of:  (1) Improving an existing principal place of residence for one or two families, or improving or constructing an ap-purtenance thereto, on a parcel of land two acres or less in size, zoned for residential use, which is used or oc-cupied or is developed, devoted, intended, or permitted to be used or occupied as a principal place of residence for one or two families; or (2) Any pest control activity regulated under chapter 460J."</t>
  </si>
  <si>
    <t>"(a) Any operator who receives timely notification from the center of any proposed excavation work pursuant to section 269E-7(b) shall within five working days of that notification or before the start of the excavation work, whichever is later, or at a later time mutually agreeable to the operator and the excavator:  (1) Advise the excavator that the operator does not operate any subsurface installations that may be affected by the excavation; (2) Advise the excavator of the approximate location of the operator's subsurface installations that may be affected by the excavation to the extent and degree of accuracy that the information is available in the records of the operator; (3) Make available to the excavator, for inspection and copying at the excavator's expense, information in that specific operator's or agency's records on the approximate location of that specific operator's or agency's subsurface installations that may be affected by the excavation to the extent and degree of accuracy that the informa-tion is available in that specific operator's or agency's records; or (4) Locate and field mark in conformance with the American Public Works Association Uniform Color Code the approximate location and the number of subsurface installations that may be affected by the excavation to the extent and degree of accuracy that the information is available as determined through the use of standard locat-ing techniques or based on the records of the operator.
The operator shall promptly notify the center when the operator has fulfilled the requirements of this section. After receiving this notification from all affected operators, the center shall promptly provide notice to the excavator that all affected operators have fulfilled the requirements of this section."</t>
  </si>
  <si>
    <t>"Pursuant to rules adopted by the commission, all operators shall furnish to the center information relating to subsurface installations that the center may use to identify operators known to have subsurface installations in the area of a proposed excavation; provided that operators shall not be required to furnish to the center information re-lating to subsurface installations that are deemed confidential or proprietary."</t>
  </si>
  <si>
    <t xml:space="preserve">"(a) The commission shall establish a one call center advisory committee as a governmental entity as defined under chapter 662D to advise the commission in implementing this chapter. The committee shall consist of seventeen voting members and one ex officio nonvoting member. Of the voting members: (1) Eleven shall be appointed by the commission to serve until successors are appointed by the commission. The appointments shall be as follows:  (A) One from the gas utility industry; (B) One from the electric utility industry; (C) One from the telecommunications utility industry; (D) One from the pipeline operator industry; (E) Two from the General Contractors Association of Hawaii; (F) Two from the Building Industry Association of Hawaii; (G) One from the cable service industry; (H) One from the water utility industry; and (I) One from the wastewater industry; (2) One shall be the representative of the city and county of Honolulu designated by the mayor of the city and county of Honolulu; (3) One shall be the representative of the county of Hawaii designated by the mayor of the county of Hawaii; (4) One shall be the representative of the county of Maui designated by the mayor of the county of Maui; (5) One shall be the representative of the county of Kauai designated by the mayor of the county of Kauai; 
(6) One shall be the director of the state department of transportation, or the director's representative; and (7) One shall be the executive director of the division of consumer advocacy, department of commerce and con-sumer affairs, or the executive director's representative.
A representative of the center shall serve as an ex officio nonvoting member of the committee."
</t>
  </si>
  <si>
    <t>"(b) Any excavator or operator who negligently violates, neglects, or fails in any particular instance to conform to or comply with any requirement of this chapter or any order or rule of the commission:  (1) Shall be subject to a civil penalty not to exceed $5,000 per day for each day such violation, neglect, or failure continues, to be assessed by the commission after a hearing in accordance with chapter 91; provided that the maximum penalty for related violations arising out of the same act, omission, or occurrence shall not exceed $100,000; and (2) May be required, at the expense of the violator, to participate in an educational program conducted by the cen-ter; provided that any excavator who negligently violates section 269E-7(a) shall be required, at the expense of the excavator, to participate in an educational program conducted by the center."</t>
  </si>
  <si>
    <t xml:space="preserve">"Provide notice of the scheduled commencement of excavation to all underground facility owners through a one-number locator service. If no one-number locator service is available, notice shall be provided individually to those owners of underground facilities known to have or suspected of having underground facilities within the area of proposed excavation. The notice shall be communicated by the excavator to the one-number locator ser-vice or, if no one-number locator service is available, to the owners of underground facilities not less than two (2) business days nor more than ten (10) business days before the scheduled date for commencement of excavation, unless otherwise agreed in writing by the parties." </t>
  </si>
  <si>
    <t>"An excavator shall use reasonable care to avoid damaging underground facilities. An excavator shall:  (a) Determine by hand digging, in the area twenty-four (24) inches or less from the facilities, the precise actual lo-cation of underground facilities which have been marked[.]"</t>
  </si>
  <si>
    <t>"Unless facts exist which would reasonably cause an excavator to believe that an underground facility exists within the depth of the intended excavation, the following excavations shall not require notice of the excavation pursuant to section 55-2203(1)(c), Idaho Code:  (1) An excavation of less than fifteen (15) inches in vertical depth outside the boundaries of an underground facil-ity easement of public record on private property.  (2) The tilling of soil to a depth of less than fifteen (15) inches for agricultural practices.  (3) The extraction of minerals within recorded mining claims or excavation within material sites legally located and of record, unless such excavation occurs within the boundaries of an underground facility easement.  (4) Normal maintenance of roads, streets and highways, including cleaning of roadside drainage ditches and clear zones, to a depth of fifteen (15) inches below the grade established during the design of the last construction of which underground facility owners were notified and which excavation will not reduce the authorized depth of cover of an underground facility.  (5) Replacement of highway guardrail posts, sign posts, delineator posts, culverts, and traffic control device sup-ports in the same approximate location and depth of the replaced item within public highway rights-of-way.  (6) Normal maintenance of railroad rights-of-way, except where such rights-of-way intersect or cross public roads, streets, highways, or rights-of-way adjacent thereto, or recorded underground facility easements." [and] "Emergency excavations are exempt from the time requirements for notification provided in this section."</t>
  </si>
  <si>
    <t>"Upon receipt of the notice provided for in this section, the underground facility owner or the owner's agent shall locate and mark its locatable underground facilities by surface-marking the location of the facilities. If there are identified but unlocatable underground facilities, the owner of such facilities or the owner's agent shall locate and mark the underground facilities in accordance with the best information available to the owner of the underground facilities and with reasonable accuracy as defined in section 55-2202(12), Idaho Code. The owner of the underground facility or the owner's agent providing the information shall respond no later than two (2) business days after the receipt of the notice or before the excavation time set forth in the excavator's notice, at the option of the underground facility owner, unless otherwise agreed in writing by the parties. Excavators shall not excavate until all known facilities have been marked. Once marked by the owner of the underground facility, or the owner's agent, the excavator is responsible for maintaining the markings. Unless otherwise agreed in writing by the par-ties, maintained markings shall be valid for purposes of the notified excavation for a period of no longer than three (3) consecutive weeks following the date of notification so long as it is reasonably apparent to the excavator that site conditions have not changed so substantially as to invalidate the markings."</t>
  </si>
  <si>
    <t>"If the excavator, while performing the excavation, discovers underground facilities (whether active or aban-doned) which are not identified, the excavator shall cease excavating in the vicinity of the facility and immedi-ately notify the owner or operator of such facilities, or the one-number locator service. The excavator shall have the right to receive compensation from the underground facility owner for standby cost (based on standby rates made publicly available) incurred as a result of waiting for the underground facility owner or the owner's agent to arrive at the work site to identify the unidentified facilities and provided that if the underground facility owner or the owner's agent supplies reasonably accurate locate information within eight (8) hours of the time that the exca-vator notifies the underground facility owner of facilities not previously located, the excavator's compensation for delay of the excavation project shall be limited to actual costs or one thousand dollars ($1,000), whichever is less."</t>
  </si>
  <si>
    <t>"Two (2) or more persons who own or operate underground facilities in a county may voluntarily establish or con-tract with a third person to provide a one-number locator service to maintain information concerning underground facilities within a county. Upon the establishment of the first such one-number service, all others operating and maintaining underground facilities within said county shall participate and cooperate with the service, and no du-plicative service shall be established pursuant to this chapter. The activities of the one-number locator service shall be funded by all of the underground facility owner/operators required by the provisions of this section to par-ticipate in and cooperate with the service."</t>
  </si>
  <si>
    <t>"The notice requirements provided by Code Section 25-9-6 shall not be required of persons performing emergency excavations or excavation in extraordinary circumstances; provided, however, that any person who engages in an emergency excavation or excavation in extraordinary circumstances shall take all reasonable precautions to avoid or minimize damage to any existing utility facilities and sewer laterals; provided, further, that any person who en-gages in an emergency excavation or excavation in extraordinary circumstances shall give notice of the emer-gency excavation as soon as practical to the UPC. In giving such notice, such person must specifically identify the dangerous condition involved. If it is later determined that the excavation did not qualify as an emergency excava-tion, all liabilities and penalties will accrue as if no notice had been given." [and] "'Excavating' means any operation by which the level or grade of land is changed or earth, rock, or other material below existing grade is moved and includes, without limitation, grading, trenching, digging, ditching, augering, scraping, directional boring, and pile driving. Such term, however, does not include routine road surface scraping maintenance. “Excavating” shall not include pavement milling or pavement repair that does not exceed the depth of the existing pavement or 12 inches, whichever is less. The term shall not include other routine roadway maintenance activities carried out by road maintenance or railroad employees or contractors, provided that such activities occur entirely within the right of way of a public road, street, railroad, or highway of the state; are carried out with reasonable care so as to protect any utility facilities and sewer laterals placed in the right of way by permit; are carried out within the limits of any original excavation on the traveled way, shoulders, or drainage ditches of a public road, street, railroad, or highway, and do not exceed 18 inches in depth below the grade exist-ing prior to such activities; and, if involving the replacement of existing structures, replace such structures in their previous locations and at their previous depth."</t>
  </si>
  <si>
    <t>"If, after receiving proper notification, the system fails to discharge its duties, resulting in damage to an under-ground facility, the system, if found liable, shall be liable to all parties, as defined in this act. Any damage for loss of revenue and loss of use shall not exceed $500,000 per affected underground facility, except that revenues lost by a governmental member operator, which revenues are used to support payments on principal and interest on bonds, shall not be limited."</t>
  </si>
  <si>
    <t>"No person shall commence, perform, or engage in blasting or in excavating with mechanized excavating equipment on any tract or parcel of land in any county in this state unless and until the person planning the blast-ing or excavating has given 48 hours' notice by submitting a locate request to the UPC, beginning the next busi-ness day after such notice is provided, excluding hours during days other than business days. "</t>
  </si>
  <si>
    <t>"When excavating or blasting is to take place within the tolerance zone, the excavator shall exercise such rea-sonable care as may be necessary for the protection of the utility facility or sewer lateral, including permanent markers and paint placed to designate utility facilities. This protection shall include, but may not be limited to, hand digging, pot holing, soft digging, vacuum excavation methods, pneumatic hand tools, other mechanical methods with the approval of the facility owner or operator, or other generally accepted methods. For parallel type excavations, the existing facility shall be exposed at intervals as often as necessary to avoid damages."</t>
  </si>
  <si>
    <t>"The provisions of this act do not apply to making an excavation or demolition during an emergency, provided the system or the member operator was notified at the earliest opportunity and all reasonable precautions had been taken to protect any underground facility. For the purposes of this act, “emergency” means any condition consti-tuting a clear and present danger to life or property; a situation caused by the escape of any substance transported by means of an underground facility; any interruption of vital public service or communication caused by any break or defect in a member operator's underground facility; or, in the case of the State Highway System or streets or roads maintained by a political subdivision or underground facilities owned, operated, or maintained by a po-litical subdivision, if the use of such highways, streets, roads, or underground facilities is, in the sole judgment of the Department of Highway Safety and Motor Vehicles, the Department of Transportation, or such political sub-division, impaired by an unforeseen occurrence which necessitates repair beginning immediately after such occur-rence." [and]  "The notification requirements provided in s. 556.105(1) do not apply to:  (1) Any excavation or demolition performed by the owner of a single-family residential property, not including property that is subdivided or is to be subdivided into more than one single-family residential property; or for such owner by a member operator or an agent of a member operator when such excavation or demolition is made en-tirely on such land, and only up to a depth of 10 inches; provided due care is used and there is no encroachment on any member operator's right-of-way, easement, or permitted use.  (2) Any excavation or demolition associated with normal agricultural or railroad activities, provided such activi-ties are not performed on any operator's marked right-of-way, easement, or permitted use.  (3) Any excavation or demolition that occurs as the result of normal industrial activities, provided such activities are confined to the immediate secured property of the facility and the activities are not performed on any opera-tor's marked right-of-way, easement, or permitted use. For the purposes of this act, the industrial activities are limited to the following list of Standard Industrial Classifications: Industry Group Numbers 141, 206, 242, 243, and 491, and Major Group Numbers 13, 26, 28, and 29, as published by the United States Office of Management and Budget in 1987.  (4) Any excavation of 18 inches or less for:  (a) Surveying public or private property by surveyors or mappers as defined in chapter 472 and services per-formed by a pest control licensee under chapter 482, excluding marked rights-of-way, marked easements, or per-mitted uses where marked, if mechanized equipment is not used in the process of such surveying or pest control services and the surveying or pest control services are performed in accordance with the practice rules established under s. 472.027 or s. 482.051, respectively;  (b) Maintenance activities performed by a state agency and its employees when such activities are within the right-of-way of a public road; however, if a member operator has permanently marked facilities on such right-of-way, mechanized equipment may not be used without first providing notification; or  (c) Locating, repairing, connecting, adjusting, or routine maintenance of a private or public underground utility facility by an excavator, if the excavator is performing such work for the current owner or future owner of the un-derground facility and if mechanized equipment is not used.  (5)(a) Any excavation with hand tools by a member operator or an agent of a member operator for:  1. Locating, repairing, connecting, or protecting, or routine maintenance of, the member operator's underground facilities; or  2. The extension of a member operator's underground facilities onto the property of a person to be served by such facilities.  (b) The exemption provided in this subsection is limited to excavations to a depth of 30 inches if the right-of-way has permanently marked facilities of a company other than the member operator or its agents performing the excavation."</t>
  </si>
  <si>
    <t xml:space="preserve">"It shall be duty of each operator:  (1) To participate in the approved notification center.  (2) To give written notice to such approved notification center which shall state:  a. The name of the operator; b. The location of the operator's lines; and c. The operator's office address (street, number and political subdivision) and the telephone numbers to which inquiries may be directed as to the location of such lines."
</t>
  </si>
  <si>
    <t>"To give like written notice within 5 working days after any of the matters stated in the last previous notice shall have changed."</t>
  </si>
  <si>
    <t>"It is unlawful and a misdemeanor for any person to do any act forbidden, or fail to perform an act required by this chapter. 
(1) Except as provided in subsection (2) of this section, whoever, by action or inaction, violates a provision of this chapter shall, for the 1st offense, be fined not less than $100 nor more than $500. For each subsequent like offense, such person shall be fined not less than $200 nor more than $1,000 for each violation. 
(2) Operators of underground pipeline facilities, excavators, and the approved notification center shall, upon violation of any applicable requirements of 49 C.F.R. part 198, Subpart C [49 C.F.R. § 198.31 et seq.], be subject to civil penalties not to exceed $10,000 for each violation for each day that the violation persists, except that the maximum civil penalty shall not exceed $500,000 for any related series of violations. In determining the amount of the fine, the court shall consider the nature, circumstances and gravity of the violation and, with respect to the person found to have committed the violation, the degree of culpability, any history of prior violations, the effect on ability to continue to do business, any good faith in attempting to achieve compliance, ability to pay the fine and such other matters as justice may require."</t>
  </si>
  <si>
    <t>"When excavation is to take place within a tolerance zone, an excavator shall use increased caution to protect underground facilities. The protection requires hand digging, pot holing, soft digging, vacuum excavation meth-ods, or other similar procedures to identify underground facilities. Any use of mechanized equipment within the tolerance zone must be supervised by the excavator."</t>
  </si>
  <si>
    <t xml:space="preserve">"It shall be duty of each operator: . . . [t]o respond to requests from an excavator or operator who identifies the site of excavation or demolition, or proposed excavation or demolition, for information as to the approximate location and type of the operator's utility lines in the area, not more than 2 working days after receipt of such requests. . . . [t]o inform excavators or operators who identify the site of excavation or demolition, or proposed excavation or demolition, not more than 2 working days after receipt of a request therefor, of the following:  a. If it is determined by an operator that a proposed excavation or demolition is planned within 5 feet of a utility line as measured in the horizontal plane and that the utility line may be damaged, the operator shall notify the person who proposes to excavate or demolish and shall physically mark the horizontal location of the utility line within 18 inches of the utility line on the ground by means of stakes, paint or other suitable means within 2 working days after the request. The operator shall also notify the person who proposes to excavate or demolish as to the size of the utility line, the type of temporary marking provided and how to identify the markings. In the case of extraordinary circumstances, if the operator cannot mark the location within 2 working days, the opera-tor shall, upon making such determination, notify the person who proposes to excavate or demolish and shall, in addition, notify the person of the date and time when the location will be marked;  b. The cooperative steps which the operator may take, either at or off the excavation or demolition site, to assist in avoiding damage to its lines;  c. Suggestions for procedures that might be followed in avoiding such damage;  d. If the operator has no utility line within 5 feet of the proposed excavation or demolition as measured in the horizontal plane and if a proposed excavation or demolition by blasting is not planned in such proximity to the operator's utility lines that the utility lines may be damaged, the operator shall advise the person who proposes to excavate or demolish that marking is unnecessary and that the person may therefore begin the excavation or demolition;  e. In marking the approximate location of utility lines, the operator shall follow the color coding described herein: . . . "
</t>
  </si>
  <si>
    <t>"A public utility shall file with the Department of Public Utility Control the location of its underground facilities, except facilities for storm sewers, by reference to a standard grid system, to be established by the department, and the title, address and telephone number of its representative designated to receive the notice required by section 16-349."</t>
  </si>
  <si>
    <t>"Upon the exposure of previously unrecorded or inaccurately recorded facilities in the course of excavation or demolition activities and of which it has knowledge of such exposure, verify and modify existing records as necessary, and promptly make all necessary modifications, if needed, within the standard grid system maintained by the clearinghouse. The record shall be sufficiently detailed in order to allow the central clearinghouse to identify such previously unrecorded or inaccurately recorded facilities within its standard grid system[.]"</t>
  </si>
  <si>
    <t>The definition of "public utility" in the regulations excludes "facilities owned by the owner of a private residence, for utility service solely for such residence, regardless of whether such owner or operator is otherwise subject to the jurisdiction of the Authority."</t>
  </si>
  <si>
    <t>"Any person, public agency or public utility which the Department of Public Utility Control determines, after notice and opportunity for a hearing as provided in section 16-41, to have failed to comply with any provision of this chapter or any regulation adopted under section 16-357 shall forfeit and pay to the state a civil penalty of not more than forty thousand dollars, provided any violation involving the failure of a public utility to mark the approximate location of underground facilities correctly or within the timeframes prescribed by regulation, which violation did not result in any property damage or personal injury and was not the result of an act of gross negligence on the part of the public utility, shall not result in a civil penalty of more than one thousand dollars. Notwithstanding the provisions contained in subsection (d) of section 16-41, the person, public agency or public utility receiving a notice of violation pursuant to subsection (c) of section 16-41 shall have thirty days from the date of receipt of the notice in which to deliver to the department a written application for a hearing."</t>
  </si>
  <si>
    <t>"Prior to undertaking any excavation or demolition activities, it shall be the duty of each excavator to: . . . [n]otify the approved notification center not less than 2 working days, but no more than 10 working days, prior to the day of the commencement of such work of the following . . . "</t>
  </si>
  <si>
    <t>"This protection shall include but may not be limited to hand digging, within the limits of the planned excavation or demolition, starting 2 feet of either side of the extremities of the underground utility line for other than parrallel type excavations and at reasonable distances along the line of excavation for parallel type excavations."</t>
  </si>
  <si>
    <t>"The requirements of paragraphs (a)(1) through (5) of this section shall not apply to an excavator performing excavation or demolition work in any emergency. However, excavators performing excavation or demolition ac-tivities in an emergency shall notify the approved notification center at the earliest practicable moment of the in-formation prescribed in paragraph (a)(2) of this section." [and] "No penalties provided for in § 810 of this title shall apply to any excavation or demolition done by the owner of a private residence when such excavation or demolition is made entirely on the land on which the private residence is situated and provided there is no encroachment on any operator's rights-of-way or easement. However, this ex-emption shall have no effect on the civil liability of such private residence owner pursuant to § 811 of this title." [and]  Excavation "does not include the surface cultivation of the soil for agricultural purposes, such as tilling, or patch-type paving where the same, including cutback, does not exceed 12 inches in depth measured from the surface of the pavement being patched."</t>
  </si>
  <si>
    <t>"To respond to requests from an excavator or operator who identifies the site of excavation or demolition, or proposed excavation or demolition, for information as to the approximate location and type of the operator's utility lines in the area, not more than 2 working days after receipt of such requests."</t>
  </si>
  <si>
    <t>"If it is determined by an operator that a proposed excavation or demolition is planned within 5 feet of a utility line as measured in the horizontal plane and that the utility line may be damaged, the operator shall notify the person who proposes to excavate or demolish and shall physically mark the horizontal location of the utility line within 18 inches of the utility line on the ground by means of stakes, paint or other suitable means within 2 working days after the request. The operator shall also notify the person who proposes to excavate or demolish as to the size of the utility line, the type of temporary marking provided and how to identify the markings. In the case of extraordinary circumstances, if the operator cannot mark the location within 2 working days, the opera-tor shall, upon making such determination, notify the person who proposes to excavate or demolish and shall, in addition, notify the person of the date and time when the location will be marked[.]"</t>
  </si>
  <si>
    <t xml:space="preserve">"(a) All surface markings and public utility locations stakings shall be made in accordance with this section.  (b) Surface markings shall consist of paint or equivalent material. The paint or material should have sufficient lasting properties so as to stand up to wear and tear of traffic; but should be sufficiently degradable so as not to be permanent, unless the marking is intended to be permanent.  (c) Surface markings for the identification of the location of underground facilities shall be located preferably at the center line of the underground facility and at the outer limits of the proposed excavation, discharge or explosives or demolition activity.  (d) Where center-line marking is impractical, the location of the facility may be indicated by means of offset surface markings.  (e) Staking shall consist of the use of stakes made of wood or any other suitable material. Such stakes shall be placed in an upright position directly above the facility and be exposed above the ground a minimum of eighteen (18) inches. The top of the stake shall be clearly marked with both the designated utility color and identification abbreviation in accordance with sections 16-345-5(h) and 16-345-5(i) of these regulations.  (f) In areas where surface markings cannot be utilized, or in areas where the use of stakes would be superior to surface markings, staking may be employed for locating facilities or for designating areas of proposed excavation, demolition or discharge of explosives. Stakes shall normally be located above the center line of the underground facility and at the outer limits of the proposed excavation, demolition or discharge of explosives activity. Stakes shall not be used for offset locations unless surface marking or center line staking is inadequate or inappropriate.  (g) Surface markings or stakes shall be located at such appropriate intervals as is necessary to clearly indicate the location and course of the underground facility.  (h) With the exception of normal traffic control markings, all markings on public streets, sidewalks and rights-of-way, and all surface markings and staking of public utility locations and areas of proposed excavation, demolition or discharge of explosives shall be in accordance with, and shall not conflict with, the uniform color code.
(1) Yellow--Gas, oil petroleum products, steam, compressed air, compressed gases and all other hazardous materials except water.
(2) Red--Electric power lines, electric power conduits and other electric power facilities.
(3) Orange--Communication lines or cables, including but not limited to telephone, telegraph, fire signals, cable television, civil defense, data systems, electronic controls and other instrumentation.
(4) Blue--Water.
(5) Green--Storm and sanitary sewers and drainage systems including force mains and other non-hazardous materials.
(6) Purple--Radioactive materials.
(7) White--Proposed working area of excavation, discharge of explosive or demolition; survey markings.
(8) Brown--Other.
(9) Unpainted stakes with colored ribbon--survey markings.
(i) All surface marking and staking utilized for the location of underground facilities shall contain letter designations which clearly identify the type of facility so marked or staked. Such letters shall be legible and shall be used in accordance with the following:
(1) C-Communication facilities other than telephone company facilities.
(2) CH-Chemicals.
(3) CTV-Cable television.
(4) E-Electric power.
(5) FS-Fire signals.
(6) G-Gas.
(7) HPW-High-pressure water over 125 PSIG.
(8) P-Petroleum.
(9) PP-Petroleum products (naphtha, gasoline, kerosene and similar products).
(10) S-Sewer.
(11) ST-Steam.
(12) T-Telephone company facilities.
(13) TC-Traffic control signals.
(14) W-Water.
(15) O-All other facilities.
(j) All surface markings and stakings shall be in accordance with the following. ("G" is represented below, but specific product identification use shall be in accordance with Section 16-345-5 (i) of these regulations.)
(1) Approximate location is a strip of land extending not more than one and one-half feet on either side of the markout line. The arrow indicates the direction of run. The length of the mark shall be approximately eighteen inches (18in)."
</t>
  </si>
  <si>
    <t>"When an underground facility operator receives a request to locate, it shall notify the excavator of the location of the underground facilities that the operator is able to field mark with reasonable accuracy and field mark those facilities."</t>
  </si>
  <si>
    <t>"[A] person who violates a provision of [the statute] is subject to a civil penalty of not less than $50 nor more than $1,000 for each offense if the violation results in or significantly contributes to damage to an underground facility."</t>
  </si>
  <si>
    <t>None.</t>
  </si>
  <si>
    <t>"A person shall not make or begin any excavation in any public street, alley, right-of-way dedicated to the public use or public utility easement or in any express or implied private property utility easement or in any apartment community or mobile home park without first determining whether underground facilities will be encountered, and if so where they are located from each and every underground facilities operator and taking measures for control of the facilities in a careful and prudent manner."</t>
  </si>
  <si>
    <t xml:space="preserve">"'Careful and prudent manner' means conducting an excavation in such a way that when the excavation is less than or equal to tenty-four inches from an underground facility that is marked with stakes or paint or in some customary manner, the facility is carefully exposed with hand tools, and the uncovered facility is supported and protected." </t>
  </si>
  <si>
    <t>Conduct the excavation in the vicinity of the underground utility facility in a careful and prudent manner, excavating by hand if necessary, to determine the precise location of the facility and to prevent damage;</t>
  </si>
  <si>
    <t>Guam</t>
  </si>
  <si>
    <t>"[E]ach person responsible for such excavation or demolition shall give written, telephonic, or electronic notice of such intent to excavate or demolish to the underground facility operator or a 'One-Call Notification System" acting on behalf of the operator at least two but not more than ten working days prior to the start of the proposed excavation . . .."</t>
  </si>
  <si>
    <t>"Employ detection equipment or non-invasive methods to determine the precise location of an operator's underground facilities when excavation is to be done within the area marked as the approximate location of the operator's underground facilities and maintain a clearance between any underground facility and the cutting edge or point of any mechanized equipment, taking into account the known limit of control of such cutting edge or point, as may be reasonably necessary to avoid damage to such facility[.]"</t>
  </si>
  <si>
    <t xml:space="preserve">Although the NTDPC makes reasonable efforts to obtain reliable information and content from third parties, the NTDPC does not guarantee the accuracy of or endorse the views or opinions given by any third party content provider.  This site may point to other Internet sites that may be of interest to you, however the NTDPC does not endorse or take responsibility for the content on such other sites. </t>
  </si>
  <si>
    <t xml:space="preserve">                                                                                                                                                                         Whilst the NTDPC has made reasonable efforts to ensure that the information provided by the NTDPC in the One-Call Summary is accurate and up to date, it reserves the right to make corrections and does not warrant that it is accurate or complete.  Laws, statutes, and regulations will change with time.  The NTDPC hereby disclaims all liability to the maximum extent permitted by law in relation to the One-Call Summary and does not give any warranties (including any statutory ones) in relation to the One-Call Summary.  This is a free service and therefore you agree by accessing the One-Call Summary that this disclaimer is reasonable.  </t>
  </si>
  <si>
    <t xml:space="preserve">                                                                                                                                                                         Any copying, redistribution or republication of the One-Call Summary, or the content thereof, for commercial gain is strictly prohibited. </t>
  </si>
  <si>
    <t xml:space="preserve">65-407-895 Me. Code R. §§ 1 to 12 </t>
  </si>
  <si>
    <t>220 Mass. Code Regs. 99.00 to -.12</t>
  </si>
  <si>
    <t>Minn. R. 7560.0100 to -.0800</t>
  </si>
  <si>
    <t>Mont. Code Ann. §§ 69-4-501 to -514 Excavations Near Underground Facilities</t>
  </si>
  <si>
    <t>Neb. Rev. Stat.§§ 76-2301 to 76-2330 One-Call Notification System Act</t>
  </si>
  <si>
    <t>N.H. Code R. PUC 801.01 to 807.07</t>
  </si>
  <si>
    <t>Nev. Rev. Stat. §§ 455.080 to -.180 Excavations and High-Voltage Lines</t>
  </si>
  <si>
    <t>N.D. Cent. Code. §§ 49-23-01 to -07 One Call Excavation Notice System</t>
  </si>
  <si>
    <t>Mandatory Reporting by Utility Owners to State Entity or Department</t>
  </si>
  <si>
    <t>Mandatory Reporting by Excavators to State Entity or Department</t>
  </si>
  <si>
    <t>Mandatory Reporting to State Entity or Department (Gas Only)</t>
  </si>
  <si>
    <r>
      <t xml:space="preserve">Mandatory Reporting (Gas Only) – </t>
    </r>
    <r>
      <rPr>
        <sz val="10"/>
        <rFont val="Arial"/>
        <family val="2"/>
      </rPr>
      <t>Is reporting of damage to an underground natural gas and/or hazardous liquids facility to a state entity or department required of excavators and/or underground facility owner/operators?</t>
    </r>
  </si>
  <si>
    <t>R.I. Gen. Laws §§ 39-1.2-1 to -14 Excavation Near Underground Utility Facilities</t>
  </si>
  <si>
    <t>S.D. Admin R. 20:25:03:01 to -:12</t>
  </si>
  <si>
    <t>Tenn. Code Ann. §§ 65-31-101 to -113 Underground Utility Damage Prevention Act</t>
  </si>
  <si>
    <t>Tex. Util. Code Ann. §§ 251.001 to -.203 Underground Facility Damage Prevention and Safety</t>
  </si>
  <si>
    <t>Utah Code Ann. §§ 54-8a-2 to -11 Damage to Underground Utility Facilities</t>
  </si>
  <si>
    <t>Not addressed.</t>
  </si>
  <si>
    <t xml:space="preserve">"[I]n performing the marking required by [the statute], the underground facilities operator of an underground facilitiy installed after December 31, 1988 in any public street, alley or right-of-way dedicated to public use or public utility easement, but not including any express or implied private property utility easement, shall carefully locate the facility by referring to installation records of the facility that are in the possession of the underground facility operator and utilizing one of the following methods:  (1) [v]ertical line or facility markers[;] (2) [l]ocator strip or locator wire[;] (3) [s]igns or permanent markers[;] (4) [e]lectronic or magnetic location or tracing techniques[;] (5) [e]lectronic or magnetic sensors or markers[;] (6) [m]etal sensors or sensing techniques[;] (7) [s]onar techniques[;] (8) [u]nderground electrical or radio transmitters[;] (9) [m]anual location techniques, including pot-holing[;] [or] (10) [s]urface extensions of underground facilities. </t>
  </si>
  <si>
    <t>"The underground facilities operator shall notify the excavator whether the facility is active or abandoned."</t>
  </si>
  <si>
    <t>"All new and active underground facilities installed in any real property after December 31, 2005 shall be installed with a detectible underground location device unless the facility is capable of being detected from above ground with an electronic locating device or the facility is installed within a single family residential property and is beneath a pool, permanent pool decking that is less than forty-eight inches from the pool or a permanent building."</t>
  </si>
  <si>
    <t>"Any operator of a subsurface installation who receives timely notification of any proposed excavation work in accordance with Section 4216.2 shall, within two working days of that notification, excluding weekends and holidays, or before the start of the excavation work, whichever is later, or at a later time mutually agreeable to the operator and the excavator, locate and field mark the approximate location and, if known, the number of subsur-face installations that may be affected by the excavation to the extent and degree of accuracy that the information is available either in the records of the operator or as determined through the use of standard locating techniques other than excavating, otherwise advise the person who contacted the center of the location of the operator's sub-surface installations that may be affected by the excavation, or advise the person that the operator does not operate any subsurface installations that would be affected by the proposed excavation."</t>
  </si>
  <si>
    <t>"Only a qualified person shall perform subsurface installation locating activities."</t>
  </si>
  <si>
    <t>"Any operator of a subsurface installation who receives timely notification of any proposed excavation work in accordance with Section 4216.2 shall, within two working days of that notification, excluding weekends and holidays, or before the start of the excavation work, whichever is later, or at a later time mutually agreeable to the operator and the excavator, locate and field mark the approximate location and, if known, the number of subsurface installations that may be affected by the excavation to the extent and degree of accuracy that the information is available either in the records of the operator or as determined through the use of standard locating techniques other than excavating, otherwise advise the person who contacted the center of the location of the operator's subsurface installations that may be affected by the excavation, or advise the person that the operator does not operate any subsurface installations that would be affected by the proposed excavation."</t>
  </si>
  <si>
    <t xml:space="preserve">The Department of Transportation is exempt.  In addition, a person who is not an "operator" is exempt.  “Operator” means any person, corporation, partnership, business trust, public agency, or other entity that owns, operates, or maintains a subsurface installation. For purposes of Section 4216.1, an “operator” does not include an owner of real property where subsurface facilities are exclusively located if they are used exclusively to furnish services on that property and the subsurface facilities are under the operation and control of that owner.  </t>
  </si>
  <si>
    <t xml:space="preserve">"Any operator or excavator who negligently violates this article is subject to a civil penalty in an amount not to exceed ten thousand dollars ($10,000)."  "Any operator or excavator who knowingly and willfully violates any of the provisions of this article is subject to a civil penalty in an amount not to exceed fifty thousand dollars ($50,000)."
</t>
  </si>
  <si>
    <t>Va. Code Ann. §§ 56-265.14 to -.32 Virginia Underground Utility Damage Prevention Act</t>
  </si>
  <si>
    <t>20 Va. Admin. Code §§ 5-309-10 to -180</t>
  </si>
  <si>
    <r>
      <t xml:space="preserve">Abandoned Facility - </t>
    </r>
    <r>
      <rPr>
        <sz val="10"/>
        <rFont val="Arial"/>
        <family val="2"/>
      </rPr>
      <t>Any underground or submerged line or facility no longer in use.</t>
    </r>
  </si>
  <si>
    <t>Minimum Standards for Locator Qualifications</t>
  </si>
  <si>
    <t xml:space="preserve">One-Call Law Addresses Board Make-Up </t>
  </si>
  <si>
    <t>One-Call Law Addresses Board Make-Up</t>
  </si>
  <si>
    <t>Penalties / Fines Other</t>
  </si>
  <si>
    <t>Administrative Rules / Regulations</t>
  </si>
  <si>
    <t>Administrative         Rules / Regulations</t>
  </si>
  <si>
    <t>One-Call Law Designates Separate Body to Advise Enforcement Authority</t>
  </si>
  <si>
    <t>New Facilities Must Be Locatable</t>
  </si>
  <si>
    <r>
      <t xml:space="preserve">Locatable - </t>
    </r>
    <r>
      <rPr>
        <sz val="10"/>
        <rFont val="Arial"/>
        <family val="2"/>
      </rPr>
      <t>Can the approximate location of the facility be determined by electronic means?</t>
    </r>
  </si>
  <si>
    <r>
      <t xml:space="preserve">Separate Body - </t>
    </r>
    <r>
      <rPr>
        <sz val="10"/>
        <rFont val="Arial"/>
        <family val="2"/>
      </rPr>
      <t>Does the law designate a separate body that impartially adjudicates alleged violations in a structured review process?</t>
    </r>
  </si>
  <si>
    <t>Colo. Rev. Stat. § 9-1.5-101 to -107</t>
  </si>
  <si>
    <t>Added changes to MA, MS, NJ, NY, OK, PA, TX</t>
  </si>
  <si>
    <t>Code Rule 753</t>
  </si>
  <si>
    <t>Operator Requirements</t>
  </si>
  <si>
    <t>Changed heading of column F adding non-invasive &amp; added Associate Rules &amp; Regs.</t>
  </si>
  <si>
    <t>Special Digging Requirements within Tolerance Zone</t>
  </si>
  <si>
    <t>Hand Dig / Vacuum Excavate within Tolerance Zone</t>
  </si>
  <si>
    <t>Call 911 if Hazardous Materials Released</t>
  </si>
  <si>
    <t>Excavators</t>
  </si>
  <si>
    <t>Operators</t>
  </si>
  <si>
    <t>Added changes to AR, CT, DC, DE, LA, MD</t>
  </si>
  <si>
    <t>Kan. Stat. Ann. §§ 66-1801 to -1815 Underground Utility Damage Prevention Act</t>
  </si>
  <si>
    <t>Ky. Rev. Stat. Ann. §§ 367.4901 to 367.4917 Underground Facility Damage Prevention Act</t>
  </si>
  <si>
    <t>La. Rev. Stat. Ann. §§ 40:1749.11 to -.26 Louisiana Underground Utilities and Facilities Damage Prevention Law</t>
  </si>
  <si>
    <t>Positive Response - Automated</t>
  </si>
  <si>
    <t>Operator Must Provide One-Call Center with Information Re Locations of Buried Facilities</t>
  </si>
  <si>
    <t>Operator Must Provide Updated Information Re Locations of Buried Facilities</t>
  </si>
  <si>
    <t>PHMSA State One-Call Law Summary</t>
  </si>
  <si>
    <t>Added changes to MO, IN, IL, KS, KY, TN, CO, UT, NM, AZ, NV, NE, WY, CA, WA, OR, ID, MT, AK, IA, MN, ND, SD, WI, MI, OH</t>
  </si>
  <si>
    <t>Added changes to HI</t>
  </si>
  <si>
    <t>Not addressed</t>
  </si>
  <si>
    <t>Verified entries and abridged definitions</t>
  </si>
  <si>
    <t xml:space="preserve"> Excavator Requirements</t>
  </si>
  <si>
    <t>STATE</t>
  </si>
  <si>
    <t>Positive Response</t>
  </si>
  <si>
    <t>Alabama</t>
  </si>
  <si>
    <t>Alaska</t>
  </si>
  <si>
    <t>Arizona</t>
  </si>
  <si>
    <t>Arkansas</t>
  </si>
  <si>
    <t>California</t>
  </si>
  <si>
    <t>Colorado</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</si>
  <si>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</si>
  <si>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</si>
  <si>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</si>
  <si>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</si>
  <si>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</si>
  <si>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</si>
  <si>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</si>
  <si>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</si>
  <si>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</si>
  <si>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</si>
  <si>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</si>
  <si>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</si>
  <si>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</si>
  <si>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</si>
  <si>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</si>
  <si>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</si>
  <si>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</si>
  <si>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</si>
  <si>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</si>
  <si>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</si>
  <si>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</si>
  <si>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</si>
  <si>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</si>
  <si>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</si>
  <si>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Ohio</t>
  </si>
  <si>
    <t>Oklahoma</t>
  </si>
  <si>
    <t>Oregon</t>
  </si>
  <si>
    <t>Rhode Island</t>
  </si>
  <si>
    <t>Tennessee</t>
  </si>
  <si>
    <t>Texas</t>
  </si>
  <si>
    <t>Utah</t>
  </si>
  <si>
    <t>Vermont</t>
  </si>
  <si>
    <t>Virginia</t>
  </si>
  <si>
    <t>Washington</t>
  </si>
  <si>
    <t>Wisconsin</t>
  </si>
  <si>
    <t>Wyoming</t>
  </si>
  <si>
    <t>18"</t>
  </si>
  <si>
    <t>24"</t>
  </si>
  <si>
    <t>Excavator Notice</t>
  </si>
  <si>
    <t>Operator Response</t>
  </si>
  <si>
    <t>Tolerance Zone</t>
  </si>
  <si>
    <t>Attorney's Fees</t>
  </si>
  <si>
    <t>Yes</t>
  </si>
  <si>
    <t>Exemptions</t>
  </si>
  <si>
    <t>Enforcement Agency</t>
  </si>
  <si>
    <t>NTDPC State One-Call Law Summary</t>
  </si>
  <si>
    <t>No</t>
  </si>
  <si>
    <t>Pennsylvania</t>
  </si>
  <si>
    <t>Total Score</t>
  </si>
  <si>
    <t>Mandatory Participation</t>
  </si>
  <si>
    <t>Non-Delegable Duty</t>
  </si>
  <si>
    <t>Design Request</t>
  </si>
  <si>
    <t>30"</t>
  </si>
  <si>
    <t>Mandatory Reporting</t>
  </si>
  <si>
    <t>Notes</t>
  </si>
  <si>
    <t>Testing Updates &amp; guideline sort</t>
  </si>
  <si>
    <t>"When a person excavates within eighteen inches horizontally from the exterior sides of any underground facility, such person shall exercise such reasonable care as necessary to protect any underground facility in or near the excavation area. It shall be the responsibility of the excavator to maintain adequate and accurate documentation, including but not limited to photographs, video, or sketches, at the excavation site on the location and identification of any underground facility throughout the excavation period."</t>
  </si>
  <si>
    <t>"Emergency siuations"; “'Excavation' means any operation in which earth is moved or removed by means of any tools, equipment, or explosives and includes augering, backfilling, boring, ditching, drilling, grading, plowing-in, pulling-in, ripping, scraping, trenching, and tunneling. 'Excavation' shall not include routine maintenance on existing planted landscapes."  “'Routine maintenance' means a regular activity that happens at least once per year on an existing planted landscape if earth is not disturbed at a depth of more than twelve inches by nonmechanical means or four inches by mechanical means and if the activities are not intended to permanently lessen the ground cover or lower the ex-isting ground contours. Mechanical equipment used for routine maintenance tasks shall be defined as aerators, hand-held rototillers, soil injection needles, lawn edgers, overseeders, and hand tools."  "Any person who intends to excavate shall notify the notification association pursuant to section 9-1.5-103 prior to commencing any excavation activity. For purposes of this paragraph (a), excavation shall not include an excavation by a rancher or a farmer, as defined in section 42-20-108.5, C.R.S., occurring on a ranch or farm unless such excavation is for a nonagricultural purpose."</t>
  </si>
  <si>
    <t>"Any owner or operator receiving notice pursuant to subsection (3) of this section shall, at no cost to the excavator, use reasonable care to advise the excavator of the location and size of any underground facilities in the proposed excavation area by marking the location of the facilities with clearly identifiable markings within eighteen inches horizontally from the exterior sides of any such facilities. Such markings shall include the depth, if known, and shall be made pursuant to the uniform color code as approved by the utility location and coordinating council of the American public works association. In the event any person is involved in excavating across a preexisting underground facility, the owner of such facility shall, upon a predetermined agreement at the request of the excavator or the owner, provide on-site assistance. Any owner or operator receiving notice concerning an excavator's intent to excavate shall use reasonable care to advise the excavator of the absence of any underground facilities in the proposed excavation area by communicating directly with the excavator and providing documentation thereof, if requested, or by clearly marking that no underground facilities exist in the proposed excavation area. Owners and operators shall, within the time limits specified in subsection (6) of this section, provide to the excavator evidence, if any, of facilities abandoned after January 1, 2001, known to the owner or operator to be in the proposed excavation area."</t>
  </si>
  <si>
    <t>"Owners and operators shall, within the time limits specified in subsection (6) of this section, provide to the excavator evidence, if any, of facilities abandoned after January 1, 2001, known to the owner or operator to be in the proposed excavation area."</t>
  </si>
  <si>
    <t>Added Formulas to Column B on Scorecard &amp; Scorecard Hide</t>
  </si>
  <si>
    <t>West Virginia</t>
  </si>
  <si>
    <t>Emergency Clause Definition</t>
  </si>
  <si>
    <t>South Carolina</t>
  </si>
  <si>
    <t>"If the operator has no facilities in the area, the operator shall so inform the person proposing the activity, either by contacting that person or by leaving such information at the site."</t>
  </si>
  <si>
    <t>"Each member operator having underground facilities, including those facilities that have been abandoned in place by the member operator but not yet physically removed and that can be identified, shall file a notice with the One Call Center that the member operator has underground facilities. . . . The notice shall include a list of the geographic areas where facilities are located, providing as much specific information as reasonably possible, the name of the member operator, and the name, title, address, and telephone number of its rep-resentative designated to respond to notices of intent to excavate."</t>
  </si>
  <si>
    <t>Changes to any of the information contained in the notice filed in accordance with subsection (a) of this section shall be filed with the One Call Center within thirty (30) days of the change.</t>
  </si>
  <si>
    <t>"In addition to the foregoing, all underground facilities installed after January 1, 1996, shall be permanently marked with tracing wires of appropriate durability or in other manner which will enable the operator to trace the specific course of the underground facility."</t>
  </si>
  <si>
    <t>"All operators of underground facilities shall become members of the One Call Center . . ."  However, the definition for "underground facility" excludes "[p]rivately owned service lines . . . For the operation of a residence or business . . . [w]holly located on or beneath private property; [and] [r]esidential or agricultural underground irrigation systems."</t>
  </si>
  <si>
    <t>There is proposed legislation adopting marking standards of the Common Ground Alliance, but not yet passed as of 9/15/10.</t>
  </si>
  <si>
    <t>"Compliance with the notification provisions . . . is not required of . . . any governmental entity doing maintenance work within dedicated . . . rights-of-way; or of persons plowing less than 12 inches in depth for agricultural purposes; or of municipal or public corporations operating water or sewer boards . . . on . . . any property owned by said board or to which said board has access; or of any rural water system[;] . . . by persons or operators excavating on their own property or easement when no other persons or operators have underground facilities on the property or easement[;] . . . by operators when excavating at a depth of 18 inches or less for the purpose of extending their underground facility from an easement or right-of-way on to the property of the person to be served by these extended facilities[;] . . . of persons responsible for emergency excavation or demolition to eliminate an imminent danger of life, health property, or public services[.]"</t>
  </si>
  <si>
    <t>"Each operator served with notice . . ., with underground facilities in the area, shall locate or otherwise provide the approximate location of the operator's underground facilities by marking in a manner as prescribed herein prior to the proposed start of excavation . . . [i]n lieu of such marking, the operator may request to be present at the site upon commencement of the excavation[.]"</t>
  </si>
  <si>
    <t>"Marks or marking shall indicate the name, initials, or logo of the owner and operator of the underground facility and the width of the underground facility if it is greater than two inches."</t>
  </si>
  <si>
    <t>South Dakota</t>
  </si>
  <si>
    <t>North Carolina</t>
  </si>
  <si>
    <t>North Dakota</t>
  </si>
  <si>
    <t>OREGON UTILITY NOTIFICATION CENTER OAR 952-001-0010 thru 952-001-0100</t>
  </si>
  <si>
    <t>Date of Last Revision</t>
  </si>
  <si>
    <t>Preserve / Maintain Marks Required</t>
  </si>
  <si>
    <t>Reference                            and Link</t>
  </si>
  <si>
    <t>Mandatory Membership</t>
  </si>
  <si>
    <t>Any new underground facilities installed on and after September 1, 1992, shall contain materials capable of being detected so that the facilities can be accurately located.</t>
  </si>
  <si>
    <t>Any excavator who damages or cuts an underground facility, as a result of negligently failing to comply with the provisions of the Oklahoma Underground Facilities Damage Prevention Act or as a result of failing to take measures for the protection of an underground facility shall be liable to the operator of the underground facility for the repair of the damaged underground facility.   any excavator who by willful act or by reckless disregard of the rights of others, repeatedly violates the provisions of the Oklahoma Underground Facilities Damage Prevention Act and repeatedly damages underground facilities, thereby threatening the public health, safety, and welfare, may be enjoined by a court of competent jurisdiction from further excavation.</t>
  </si>
  <si>
    <t>Arizona Corporation Commission</t>
  </si>
  <si>
    <t>Utility Notification Center of Colorado</t>
  </si>
  <si>
    <t>Any local law enforcement officer or permitting agency inspector</t>
  </si>
  <si>
    <t>Public Utilties Control Authority of Connecticut</t>
  </si>
  <si>
    <t>Georgia Public Service Commission</t>
  </si>
  <si>
    <t>Hawaii Public Utilities Commission</t>
  </si>
  <si>
    <t>Prosecuting Attorney in the county where the violation occurred</t>
  </si>
  <si>
    <t>Illinois Commerce Commission</t>
  </si>
  <si>
    <t>Indiana Utility Regulatory Commission</t>
  </si>
  <si>
    <t>Kansas Corporation Commission</t>
  </si>
  <si>
    <t>Maine Public Utilities Commission</t>
  </si>
  <si>
    <t>Maryland Underground Facilities Damage Prevention Authority</t>
  </si>
  <si>
    <t>Minnesota Department of Public Safety, Office of Pipeline Safety</t>
  </si>
  <si>
    <t>Public Utilities Commission of Nevada</t>
  </si>
  <si>
    <t>New Jersey Board of Public Utilities</t>
  </si>
  <si>
    <t>New Mexico Public Regulation Commission</t>
  </si>
  <si>
    <t>Oregon Public Utility Commission</t>
  </si>
  <si>
    <t>Puerto Rico Public Service Commission</t>
  </si>
  <si>
    <t>Rhode Island Division of Public Utilities</t>
  </si>
  <si>
    <t>South Dakota One Call Board</t>
  </si>
  <si>
    <t>Local law or codes enforcement prersonnel</t>
  </si>
  <si>
    <t>County Attorney/District Attorney/Texas Railroad Commission/One Call Board</t>
  </si>
  <si>
    <t>Vermont Public Service Board</t>
  </si>
  <si>
    <t>Virginia State Corporation Commission</t>
  </si>
  <si>
    <t>Corporation Council of the District of Columbia in the Superior Coart of the District of Columbia</t>
  </si>
  <si>
    <t>(e) When no underground facility is within the area(e) When no underground facility is within the area
of a proposed excavation, an owner or operator receiving
notification of the proposed excavation shall
so advise the excavator by:
(1) Marking the non existence of facilities within
the premarked area of intended excavation in accordance
with Puc 806;
(2) Participating in a meeting where details of
the job site are discussed and documented; or
(3) Communicating with the operator via e-mail,
fax, telephone or other electronic communication, provided
that the excavator confirms receipt of such communication.</t>
  </si>
  <si>
    <t>New Hampshire Public Utilities Commission Safety Division</t>
  </si>
  <si>
    <t>Attorney General</t>
  </si>
  <si>
    <t>Attorney General/District Attorney in consultation with the Pennsylvania Department of Labor &amp; Industry</t>
  </si>
  <si>
    <t>3 consecutive weeks</t>
  </si>
  <si>
    <t>In addition to any other notices required under this section, each excavator shall notify the system of the lo-cation of the intended excavation at least 3 business days but not more than 30 calendar days prior to the com-mencement of excavation, except as provided in paragraph G.</t>
  </si>
  <si>
    <t>An excavator may not use mechanical means of excavation when excavating within 18 inches of any marked underground facilities until the underground facilities have been exposed, except that mechanical means may be used, as necessary, for initial penetration and removal of pavement, rock or other materials requiring use of mechanical means of excavation. Once the underground facilities have been exposed, further excavation must be performed employing reasonable precautions to avoid damage to the underground facilities, including, but not limited to, any substantial weakening of structural or lateral support of the facilities or penetration or destruction of the facilities or their protective coatings. For the purposes of this subsection, “mechanical means of excavation” means excavation using any device or tool powered by an engine except air vacuum methods of excavation.</t>
  </si>
  <si>
    <t>Advisory Committee meets monthly; provisions related to location of sewer laterals become effective 1/1/11.</t>
  </si>
  <si>
    <t>Department of Transportation</t>
  </si>
  <si>
    <t>GSPC Rules 515-9-4-.01 to 519-9-4-.14</t>
  </si>
  <si>
    <t xml:space="preserve">220 Ill. Comp. Stat. §§ 50/1 to /14 Illinois Underground Utilities Facilities Damage Prevention Act </t>
  </si>
  <si>
    <t>Ind. Code §§ 8-1-26-1 to -22 Damage to Underground Facilities</t>
  </si>
  <si>
    <t>www.iupps.org</t>
  </si>
  <si>
    <t>http://www.al1call.com/</t>
  </si>
  <si>
    <t>http://www.akonecall.com/</t>
  </si>
  <si>
    <t>http://www.arkonecall.com/</t>
  </si>
  <si>
    <t>http://www.usanorth.org/</t>
  </si>
  <si>
    <t>http://www.missutility.net/</t>
  </si>
  <si>
    <t>http://www.callsunshine.com/corp/index.html</t>
  </si>
  <si>
    <t>http://www.gaupc.com/</t>
  </si>
  <si>
    <t>http://www.kansasonecall.com/</t>
  </si>
  <si>
    <t>http://www.digsafe.com/</t>
  </si>
  <si>
    <t>http://wwwa.missdig.org/MissDig/</t>
  </si>
  <si>
    <t>http://www.gopherstateonecall.org/</t>
  </si>
  <si>
    <t>http://www.ms1call.org/</t>
  </si>
  <si>
    <t>http://www.mo1call.com/</t>
  </si>
  <si>
    <t>http://www.callbeforeyoudig.org/</t>
  </si>
  <si>
    <t>http://www.ne-diggers.com/</t>
  </si>
  <si>
    <t>http://www.nj1-call.org/</t>
  </si>
  <si>
    <t>http://www.nmonecall.org/</t>
  </si>
  <si>
    <t>After 1/10/2010 operators must participate in Positive Response Information System ("PRIS")</t>
  </si>
  <si>
    <t xml:space="preserve">No </t>
  </si>
  <si>
    <t>Beginning on the date an owner is required by the PUC to implement electronic mapping (April 1, 2007 per the PUC rules, the owner shall indicate existence of abandoned facilities after that date on electronic mapping system and notify excavtor of abandoned facilities in area of excavation.</t>
  </si>
  <si>
    <t>"Except in emergency situations and except as to an employee with respect to the employer's underground facilities or as otherwise provided in an agreement with an owner or operator, no person shall make or begin excavation without first notifying the notification association and, if necessary, the tier two members having underground facilities in the area of such excavation. Notice may be given in person, by telephone, or in writing if delivered."</t>
  </si>
  <si>
    <t>http://www.diggershotline.com/</t>
  </si>
  <si>
    <t>http://www.onecallofwyoming.com</t>
  </si>
  <si>
    <t>White-Line Required</t>
  </si>
  <si>
    <t>Hand-Dig / Soft Excavate Required</t>
  </si>
  <si>
    <t>New York</t>
  </si>
  <si>
    <t>State Scorecard to NTDPC Model</t>
  </si>
  <si>
    <t>Washington DC</t>
  </si>
  <si>
    <t>Penalties / Fines ≥ NTDPC Model</t>
  </si>
  <si>
    <t>True Count</t>
  </si>
  <si>
    <t>Yes Results</t>
  </si>
  <si>
    <t>No Results</t>
  </si>
  <si>
    <t>Tolerance Zone Counts</t>
  </si>
  <si>
    <t>Monitor Back Ream Required</t>
  </si>
  <si>
    <t>False Count</t>
  </si>
  <si>
    <r>
      <t xml:space="preserve">Non-Delegable Duty – </t>
    </r>
    <r>
      <rPr>
        <sz val="10"/>
        <rFont val="Arial"/>
        <family val="2"/>
      </rPr>
      <t>Is a separate locate request required for each excavator?</t>
    </r>
  </si>
  <si>
    <r>
      <t xml:space="preserve">Tolerance Zone – </t>
    </r>
    <r>
      <rPr>
        <sz val="10"/>
        <rFont val="Arial"/>
        <family val="2"/>
      </rPr>
      <t>The horizontal distance specified on either side of a facility in which extra precautions are required (a.k.a. approximate location, etc).</t>
    </r>
  </si>
  <si>
    <r>
      <t>Emergency Clause –</t>
    </r>
    <r>
      <rPr>
        <sz val="10"/>
        <rFont val="Arial"/>
        <family val="2"/>
      </rPr>
      <t xml:space="preserve"> Is there an emergency clause (e.g. allowing excavation prior to locating)?</t>
    </r>
  </si>
  <si>
    <r>
      <t xml:space="preserve">Penalties / Fines – </t>
    </r>
    <r>
      <rPr>
        <sz val="10"/>
        <rFont val="Arial"/>
        <family val="2"/>
      </rPr>
      <t>Are penalties and or fines specified for violations of the law?</t>
    </r>
  </si>
  <si>
    <r>
      <t>Enforcement Agency –</t>
    </r>
    <r>
      <rPr>
        <sz val="10"/>
        <rFont val="Arial"/>
        <family val="2"/>
      </rPr>
      <t xml:space="preserve"> Is there a specified entity to enforce the law?</t>
    </r>
  </si>
  <si>
    <r>
      <t xml:space="preserve">Mandatory Reporting (Excavators) – </t>
    </r>
    <r>
      <rPr>
        <sz val="10"/>
        <rFont val="Arial"/>
        <family val="2"/>
      </rPr>
      <t xml:space="preserve">Is reporting of </t>
    </r>
    <r>
      <rPr>
        <b/>
        <sz val="10"/>
        <rFont val="Arial"/>
        <family val="2"/>
      </rPr>
      <t>ALL</t>
    </r>
    <r>
      <rPr>
        <sz val="10"/>
        <rFont val="Arial"/>
        <family val="2"/>
      </rPr>
      <t xml:space="preserve"> underground damages to a state entity or department required of </t>
    </r>
    <r>
      <rPr>
        <b/>
        <sz val="10"/>
        <rFont val="Arial"/>
        <family val="2"/>
      </rPr>
      <t>ALL</t>
    </r>
    <r>
      <rPr>
        <sz val="10"/>
        <rFont val="Arial"/>
        <family val="2"/>
      </rPr>
      <t xml:space="preserve"> excavators?</t>
    </r>
  </si>
  <si>
    <t>The statute does not provide exemptions per se.  However, the statute provides that civil penalties for violations of the statute are not applicable to any excavation made "[d]uring an emergency which involves danger to life, health or property if reasonable precautions are taken to protect underground utilities . . . [i]n agricultural operations or for the purpose of finding or extracting natural respurces . . . [or] [w]ith hand tools on property owned or occupied by the person performing the excavation while gardening or tilling such property."</t>
  </si>
  <si>
    <t>"[T]he underground facilities operator shall respond as promptly as practical, but in no event later than two working days[.]"  "A landlord shall respond in the same manner and as promptly as practical, but in no event later than ten working days."</t>
  </si>
  <si>
    <t>For abandoned and apparently abandoned underground facilities that were abandoned prior to December 31, 1988 or not covered by installation records, ". . . Each one-call notification center shall establish a method of providing personnel from an underground facilities operator qualified to safely inspect and verify that the facility is abandoned or active."</t>
  </si>
  <si>
    <t>"[A]ny person who violates any provisions of this chapter shall be subject to a civil penalty not to exceed two thousand five hundred dollars ($2,500) for each violation."  "Operators of underground pipeline facilities and excavators shall, upon violation of any applicable requirements of 49 C.F.R. Part 198, Subpart C, be subject to civil penalties not to exceed twenty-five thousand dollars ($25,000) for each vio-lation for each day that the violation persists, except that the maximum civil penalty shall not exceed five hundred thousand dollars ($500,000) for any related series of violations."</t>
  </si>
  <si>
    <t>"Except in an emergency, any person planning to conduct any excavation shall contact the appropriate regional notification center, at least two working days, but not more than 14 calendar days, prior to commencing that excavation, if the excavation will be conducted in an area that is known, or reasonably should be known, to contain subsurface installations other than the underground facilities owned or operated by the excavator and, if practical, the excavator shall delineate with white paint or other suitable markings the area to be excavated."</t>
  </si>
  <si>
    <t>"When the excavation is within the approximate location of subsurface installation, the excavator shall determine the exact location of subsurface installations in conflict with the excavation by excavating with hand tools within the area of the approximate location of subsurface installations as provided by the operators in accordance with Section 4216.3 before using any power-operated or power-driven excavating or boring equipment within the approximate location of the subsurface installation, except that power-operated or power-driven excavating or boring equipment may be used for the removal of any existing pavement if there are no subsurface installations contained in the pavement. If documented notice of the intent to use vacuum excavation devices, or power-operated or power-driven excavating or boring equipment, has been provided to the subsurface installation operator or operators and it is mutually agreeable with the operator or operators and the excavator, the excavator may utilize vacuum excavation devices, or power-operated or power- driven excavating or boring equipment within the approximate location of a subsurface installation and to any depth."</t>
  </si>
  <si>
    <t xml:space="preserve">This article does not apply to any of the following persons:
(a) An owner of real property who contracts for an excavation project on the property, not requiring a permit is-sued by a state or local agency, with a contractor or subcontractor licensed pursuant to Article 5 (commencing with Section 7065) of Chapter 9 of Division 3 of the Business and Professions Code.
(b) An owner of residential real property, not engaged as a contractor or subcontractor licensed pursuant to Article 5 (commencing with Section 7065) of Chapter 9 of Division 3 of the Business and Professions Code, who as part of improving his or her principal residence or appurtenances thereto is performing or having performed excava-tion work not requiring a permit issued by a state or local agency.
(c) Any person or private entity that leases or rents power operated or power-driven excavating or boring equip-ment, regardless of whether an equipment operator is provided for that piece of equipment or not, to a contractor or subcontractor licensed pursuant to Article 5 (commencing with Section 7065) of Chapter 9 of Division 3 of the Business and Professions Code, if the signed rental agreement between the person or private entity and the con-tractor or subcontractor contains the following provision:
“It is the sole responsibility of the lessee or renter to follow the requirements of the regional notification center law pursuant to Article 2 (commencing with Section 4216) of Chapter 3.1 of Division 5 of Title 1 of the Govern-ment Code. By signing this contract, the lessee or renter accepts all liabilities and responsibilities contained in the regional notification center law.”
</t>
  </si>
  <si>
    <t>Cal. Gov't Code § 4216 to 4216.9</t>
  </si>
  <si>
    <t>http://www.kentucky811.org</t>
  </si>
  <si>
    <t>"The notification association shall be governed by a board of directors which is representative of the membership of the association and shall have at least one director that is a tier two member. The board of directors shall be elected by the membership of the association pursuant to the bylaws of the association."</t>
  </si>
  <si>
    <t>"If any person, other than a homeowner, rancher, or farmer, as defined in section 42-20-108.5, C.R.S., working on such homeowner's, rancher's, or farmer's property, fails to comply with paragraph (a) of this subsection (2) and damages an underground facility during excavation, such person shall be liable for a civil penalty in the amount of five thousand dollars for the first offense and up to twenty-five thousand dollars for each subsequent offense within a twelve-month period after the first offense. Upon a first offense, such person shall be required to complete an excavation safety training program with the notification association."  "If any person fails to comply with paragraph (a) of this subsection (2) on more than three separate occasions within a twelve-month period from the date of the first failure to comply with paragraph (a) of this subsection (2), then the civil penalty shall be up to seventy-five thousand dollars."</t>
  </si>
  <si>
    <t>"If any underground facility located in the service area of an owner or operator is damaged as a result of such owner or operator's failure to comply with paragraph (a) of this subsection (1), the court shall impose upon such owner or operator a civil penalty in the amount of five thousand dollars for the first offense and up to twenty-five thousand dollars for each subsequent offense within a twelve-month period after the first offense. Upon a first offense, the owner or operator shall be required by the court to complete an excavation safety training program with the notification association."</t>
  </si>
  <si>
    <t xml:space="preserve">No
</t>
  </si>
  <si>
    <t>"Except as provided in section 16-352, a person, public agency or public utility responsible for excavating or discharging explosives at or near the location of public utility facilities or demolishing a structure containing a public utility facility shall notify the central clearinghouse of such proposed excavation, discharge or demolition, orally or in writing, at least two full days, excluding Saturdays, Sundays and holidays, but not more than thirty days before commencing such excavation, demolition or discharge of explosives. Such notice shall include the name, address and telephone number of the entity giving notice, the name of the person, public agency or public utility performing the work and the date, location and type of excavation, demolition or discharge of explosives. The central clearinghouse shall immediately transmit such information to the public utilities whose facilities may be affected. In the event the proposed excavation, demolition or discharge of explosives has not commenced within thirty days of such notification, or the excavation, demolition or discharge of explosives will be expanded outside of the location originally specified in such notification, the person, public agency or public utility responsible for such excavation, demolition or discharge of explosives shall again notify the central clearinghouse at least two full days, excluding Saturdays, Sundays and holidays, but not more than thirty days before commencing or expanding such excavation, demolition or discharge of explosives."</t>
  </si>
  <si>
    <t>The definition of "excavation" excludes "the movement of earth by tools manipulated only by human or animal power and the tilling of soil for agricultural purposes."</t>
  </si>
  <si>
    <t xml:space="preserve"> Not addressed</t>
  </si>
  <si>
    <t>http://www.oups.org/</t>
  </si>
  <si>
    <r>
      <t xml:space="preserve">Damage Investigation - </t>
    </r>
    <r>
      <rPr>
        <sz val="10"/>
        <rFont val="Arial"/>
        <family val="2"/>
      </rPr>
      <t>Is an enforcement authority responsible for investigating all reported damages?</t>
    </r>
  </si>
  <si>
    <t>Damage Investigation Required by Enforcement Authority</t>
  </si>
  <si>
    <t>http://www.sc1pups.org/</t>
  </si>
  <si>
    <t>http://www.tnonecall.com/</t>
  </si>
  <si>
    <t>http://www.bluestakes.org/</t>
  </si>
  <si>
    <t>http://www.missutilityofvirginia.com/</t>
  </si>
  <si>
    <t>"A public utility receiving notice pursuant to section 16-349 shall inform the person, public agency or public utility proposing to excavate, discharge explosives or demolish a structure of the approximate location of its underground facilities in the area in such manner as will enable such person, public agency or public utility to establish the precise location of the underground facilities, and shall provide such other assistance in establishing the precise location of the underground facilities as the department may require by regulation pursuant to section 16-357. Such person, public agency or public utility shall designate the area of the proposed excavation, demolition or discharge of explosives as the department may prescribe by regulation. The public utility receiving notice shall mark the approximate location of its underground facilities in such manner and using such methods, including color coding, as the department may prescribe by regulation. If the precise location of the underground facilities cannot be established, the person, public agency or public utility shall so notify the public utility whose facilities may be affected, which shall provide such further assistance as may be needed to determine the precise location of the underground facilities in advance of the proposed excavation, discharge of explosives or demolition."</t>
  </si>
  <si>
    <t>Change the definition of PR on the summary page as follows: Positive Response – Is a definitive response (e.g.: telephone call, fax, email, etc) regarding the status of the locate request required by the owner/operator after its internal processing of the locate request?</t>
  </si>
  <si>
    <t>Under penalties / fines, added the flowing in the CGA cell: Yes, 7-3</t>
  </si>
  <si>
    <t>Fixed formula on master tab for enforcement agency</t>
  </si>
  <si>
    <t>Fixed comments that had gotten misaligned</t>
  </si>
  <si>
    <t>SC Mandatory Participation changed to yes</t>
  </si>
  <si>
    <t>On charts, revise 1st issue to remove “NTDPC Model”</t>
  </si>
  <si>
    <t>Fixed some incorrect passwords</t>
  </si>
  <si>
    <t>Under the column of Bill Name, made the bill’s name be a hyper link to the specific statute itself</t>
  </si>
  <si>
    <t>(Specific Language)</t>
  </si>
  <si>
    <t>Ran update macro to fix sort problem.</t>
  </si>
  <si>
    <r>
      <t xml:space="preserve">Ticket Life - </t>
    </r>
    <r>
      <rPr>
        <sz val="10"/>
        <rFont val="Arial"/>
        <family val="2"/>
      </rPr>
      <t>Time period for which a locate ticket is valid.  This time period begins on the ‘dig date’ shown on the ticket, which is typically 48 hours or two full business days after receipt of the proposed excavation notice.  This time period ends after the time specified by state law has elapsed.</t>
    </r>
  </si>
  <si>
    <t>Fixed calculation errors</t>
  </si>
  <si>
    <t>(Yes / No)</t>
  </si>
  <si>
    <t>Mich. Admin. Code r.408.40931</t>
  </si>
  <si>
    <t>W. Va. Code §§ 24C-1-1 to -8 Underground Utilities Damage Prevention</t>
  </si>
  <si>
    <t>Excavator Notice to One Call Required</t>
  </si>
  <si>
    <t>Notify One Call Center of Damage Required</t>
  </si>
  <si>
    <t>Notify Operator of Damage Required</t>
  </si>
  <si>
    <t>Positive Response Required - Contact Excavator</t>
  </si>
  <si>
    <t>Positive Response Required - Contact One Call Center</t>
  </si>
  <si>
    <t>Positive Response Required - Marking Constitutes Positive Response</t>
  </si>
  <si>
    <r>
      <t xml:space="preserve">Owner/Operator - </t>
    </r>
    <r>
      <rPr>
        <sz val="10"/>
        <rFont val="Arial"/>
        <family val="2"/>
      </rPr>
      <t>a person who owns, operates or controls an underground or submerged line or facility such as fiber, electric, water, phone, sewer lines, gas/pipelines, and natural gas and/or hazardous materials pipelines.</t>
    </r>
  </si>
  <si>
    <r>
      <t xml:space="preserve">Underground Facility - </t>
    </r>
    <r>
      <rPr>
        <sz val="10"/>
        <rFont val="Arial"/>
        <family val="2"/>
      </rPr>
      <t>An underground or submerged line or facility, including fiber, electric, water, phone, sewer lines, gas/pipelines, and natural gas and/or hazardous materials pipelines.</t>
    </r>
  </si>
  <si>
    <r>
      <t>Positive Response (One-Call Center) –</t>
    </r>
    <r>
      <rPr>
        <sz val="10"/>
        <rFont val="Arial"/>
        <family val="2"/>
      </rPr>
      <t xml:space="preserve"> Is a communication made to the excavator by the One Call Center, prior to excavation, to ensure that all contacted owner/operators have located their underground facilities and have appropriately marked any potential conflicts within areas of planned excavation?
</t>
    </r>
  </si>
  <si>
    <r>
      <t xml:space="preserve">Positive Response (Excavator) – </t>
    </r>
    <r>
      <rPr>
        <sz val="10"/>
        <rFont val="Arial"/>
        <family val="2"/>
      </rPr>
      <t xml:space="preserve">Is a communication made to the excavator by each owner/operator, prior to excavation, to ensure that the contacted owner/operator has located its underground facilities and has appropriately marked any potential conflicts within areas of planned excavation?
</t>
    </r>
  </si>
  <si>
    <t>Call Again If No Response from Operator Or Signs Of Unmarked Facilities</t>
  </si>
  <si>
    <t>Re-Notification Required</t>
  </si>
  <si>
    <r>
      <t>Call Again If No Response -</t>
    </r>
    <r>
      <rPr>
        <sz val="10"/>
        <rFont val="Arial"/>
        <family val="2"/>
      </rPr>
      <t xml:space="preserve"> Is the excavator required to cease excavation and notify the appropriate One-Call Notification Center if there is no response from owner/operator(s) or if there are signs of unmarked facilities in the work area?</t>
    </r>
  </si>
  <si>
    <r>
      <t xml:space="preserve">Design Request – </t>
    </r>
    <r>
      <rPr>
        <sz val="10"/>
        <rFont val="Arial"/>
        <family val="2"/>
      </rPr>
      <t>Is an owner/operator required to respond to a request by an architect, engineer or other person who prepares or issues a drawing or blueprint for a construction or other project that requires excavation or demolition work?</t>
    </r>
  </si>
  <si>
    <t>Penalties / Fines Excavators</t>
  </si>
  <si>
    <t>Penalties / Fines Operators</t>
  </si>
  <si>
    <r>
      <t xml:space="preserve">White Line Required – </t>
    </r>
    <r>
      <rPr>
        <sz val="10"/>
        <rFont val="Arial"/>
        <family val="2"/>
      </rPr>
      <t>Is white-lining (marking the proposed excavation site with white paint or flags before the arrival of the locator) required by the excavator?</t>
    </r>
  </si>
  <si>
    <r>
      <t>Preserve Marks -</t>
    </r>
    <r>
      <rPr>
        <sz val="10"/>
        <rFont val="Arial"/>
        <family val="2"/>
      </rPr>
      <t xml:space="preserve"> Are excavators required to protect and preserve the staking, marking, or other designations for underground facilities until no longer required for proper and safe excavation?</t>
    </r>
    <r>
      <rPr>
        <b/>
        <sz val="10"/>
        <rFont val="Arial"/>
        <family val="2"/>
      </rPr>
      <t xml:space="preserve"> </t>
    </r>
  </si>
  <si>
    <r>
      <t xml:space="preserve">Sewer Laterals - </t>
    </r>
    <r>
      <rPr>
        <sz val="10"/>
        <rFont val="Arial"/>
        <family val="2"/>
      </rPr>
      <t>Is an owner/operator responsible for locating private sewer laterals?</t>
    </r>
  </si>
  <si>
    <r>
      <t xml:space="preserve">Notice Exemptions – </t>
    </r>
    <r>
      <rPr>
        <sz val="10"/>
        <rFont val="Arial"/>
        <family val="2"/>
      </rPr>
      <t>Are there entities or activities that are exempt from Excavator Notice requirements?</t>
    </r>
  </si>
  <si>
    <t>Operator Must Locate Abandoned Facilities</t>
  </si>
  <si>
    <t>Law Specifies Marking Standards Other Than Color</t>
  </si>
  <si>
    <t>Added a column for specific law language after the following headings:
Excavator Notice
Hand-Dig / Soft Excavate Required
Operator Response
Positive Response
Exemptions
Penalties / Fines</t>
  </si>
  <si>
    <t>Modified glossary terms for "Ticket Life" &amp; "Positive Response"</t>
  </si>
  <si>
    <t>Checked &amp; repaired macros</t>
  </si>
  <si>
    <t>Revised update macro to bring most recent update history to the top and insert row to add new revision..</t>
  </si>
  <si>
    <t>Added changes to FL, GA, NC, SC, VA, WV</t>
  </si>
  <si>
    <t>added comment to AL under Notes</t>
  </si>
  <si>
    <t>Connecticut</t>
  </si>
  <si>
    <t>DPUC section 16-345-1 thru 7</t>
  </si>
  <si>
    <t>http://www.cbyd.com/</t>
  </si>
  <si>
    <t>At least 2 business days, but no more than 15 business days. In remote or unstaffed area, excavator shall notify the operator at least 10 but not more than 20 working days before the start of the excavation.</t>
  </si>
  <si>
    <t>Fixed small bug in regulatory agency formula</t>
  </si>
  <si>
    <t>Added changes to NC, SC, VA, WV, GA, FL</t>
  </si>
  <si>
    <t>Added changes to AL, NH, ME, RI, VT</t>
  </si>
  <si>
    <t>DISCLAIMER</t>
  </si>
  <si>
    <t>The information and content on this One-Call Summary, including notes, comments, quotes, data, citations and other information, is provided by the NTDPC and its members for your personal information only, and is not intended for to constitute legal or other professional advice.  The information and content on this One-Call Summary does not provide any form of advice amounting to legal or professional advice, or substitute for legal and other professional advice where the facts and circumstances warrant.  If any person accessing this One-Call Summary requires legal advice or other professional assistance, each such person should always consult his or her own legal or other professional advisors and discuss the facts and circumstances that apply to that person.</t>
  </si>
  <si>
    <r>
      <t xml:space="preserve">Positive Response (Automated) - </t>
    </r>
    <r>
      <rPr>
        <sz val="10"/>
        <rFont val="Arial"/>
        <family val="2"/>
      </rPr>
      <t>Does the One-Call Notification Center, prior to excavation, publish the response of each owner/operator regarding its underground utilities within the areas of planned excavation?</t>
    </r>
    <r>
      <rPr>
        <b/>
        <sz val="10"/>
        <rFont val="Arial"/>
        <family val="2"/>
      </rPr>
      <t xml:space="preserve"> </t>
    </r>
  </si>
  <si>
    <r>
      <t xml:space="preserve">Damage </t>
    </r>
    <r>
      <rPr>
        <sz val="10"/>
        <rFont val="Arial"/>
        <family val="2"/>
      </rPr>
      <t xml:space="preserve">- Any impact or exposure that results in the need to repair an underground facility due to a weakening or the partial or complete destruction of the facility, including, but not limited to, the protective coating, lateral support, cathodic protection, or the housing for the line, device, or facility.  </t>
    </r>
    <r>
      <rPr>
        <u/>
        <sz val="10"/>
        <rFont val="Arial"/>
        <family val="2"/>
      </rPr>
      <t/>
    </r>
  </si>
  <si>
    <r>
      <t xml:space="preserve">Hazardous Materials Released - </t>
    </r>
    <r>
      <rPr>
        <sz val="10"/>
        <rFont val="Arial"/>
        <family val="2"/>
      </rPr>
      <t>Is notification to 911 be the excavator required in the event that excavation activities result in the release of flammable, toxic or corrosive gas or liquid?</t>
    </r>
  </si>
  <si>
    <r>
      <t xml:space="preserve">Damage Notification - </t>
    </r>
    <r>
      <rPr>
        <sz val="10"/>
        <rFont val="Arial"/>
        <family val="2"/>
      </rPr>
      <t>Is notification to the appropriate One-Call Notification Center and/or the affected utility owner required by the excavator in the event of any impact or exposure that results in the need to repair an underground facility due to a weakening or the partial or complete destruction of the facility, including, but not limited to, the protective coating, lateral support, cathodic protection or the housing for the line device or facility?</t>
    </r>
  </si>
  <si>
    <r>
      <t xml:space="preserve">Re-Notification - </t>
    </r>
    <r>
      <rPr>
        <sz val="10"/>
        <rFont val="Arial"/>
        <family val="2"/>
      </rPr>
      <t>Is the excavator required to cease excavation and notify the appropriate One-Call Notification Center for re-marking if any facility mark is removed, moved, or no longer visible?</t>
    </r>
  </si>
  <si>
    <r>
      <t>Trenchless Technology -</t>
    </r>
    <r>
      <rPr>
        <sz val="10"/>
        <rFont val="Arial"/>
        <family val="2"/>
      </rPr>
      <t xml:space="preserve"> Techniques for utility line installation, replacement, rehabilitation, renovation, repair, inspection, location and leak detection, with minimum excavation from the ground surface, e.g., horizontal drilling, jack and bore, vertical drilling, pneumatic missiles, and similar technologies that minimally disturb the surface.</t>
    </r>
  </si>
  <si>
    <r>
      <t xml:space="preserve">Mandatory Reporting (Utility Owners) – </t>
    </r>
    <r>
      <rPr>
        <sz val="10"/>
        <rFont val="Arial"/>
        <family val="2"/>
      </rPr>
      <t xml:space="preserve">Is reporting of </t>
    </r>
    <r>
      <rPr>
        <b/>
        <sz val="10"/>
        <rFont val="Arial"/>
        <family val="2"/>
      </rPr>
      <t>ALL</t>
    </r>
    <r>
      <rPr>
        <sz val="10"/>
        <rFont val="Arial"/>
        <family val="2"/>
      </rPr>
      <t xml:space="preserve"> underground damages to a state entity or department required of </t>
    </r>
    <r>
      <rPr>
        <b/>
        <sz val="10"/>
        <rFont val="Arial"/>
        <family val="2"/>
      </rPr>
      <t>ALL</t>
    </r>
    <r>
      <rPr>
        <sz val="10"/>
        <rFont val="Arial"/>
        <family val="2"/>
      </rPr>
      <t xml:space="preserve"> underground facility owner/operators?</t>
    </r>
  </si>
  <si>
    <t>"This subsection does not apply to a landlord if the only underground facilities that the landlord are obligated to locate and mark are within an apartment community or mobile home park."</t>
  </si>
  <si>
    <t>"[A] person who violates any provision of this article is subject to a civil penalty in an amount not to exceed five thousand dollars to be imposed by the court in favor of the state."</t>
  </si>
  <si>
    <t>[A] person who violates any provision of this article is subject to a civil penalty in an amount not to exceed five thousand dollars to be imposed by the court in favor of the state."</t>
  </si>
  <si>
    <t>Arizona Administrative Code, R14-2-106 and R14-2-101</t>
  </si>
  <si>
    <t>"Except as provided in [exceptions] no person may engage in excavation or demolition activities without having first notified the One Call Center in accordance with the provisions listed in this section."</t>
  </si>
  <si>
    <t>"When excavating within the approximate location of an underground facility, the excavator shall uncover the facility using a method approved by the operator. . . . No power-driven tools or equipment shall be used without the express approval of the operator."</t>
  </si>
  <si>
    <t>"Compliance with notice requirements [of the statute] are not required for:  (1) The moving of earth by tools manipulated only by human or animal power; (2) Any form of cultivation for agricultural purposes, digging for postholes on private property, farm ponds, land clearing, or other normal agricultural purposes which are not on a right-of-way of an operator; (3) Work by a public agency or its contractors on a pre engineered project; (4) The opening of a grave in a cemetery; or (5) Routine road work and general maintenance as performed in the right-of-way by state or county maintenance departments, but excluding any work or maintenance involving change of grade or clearing or widening drainage ditches."  [and] "Compliance with notice requirements [of the statute] are not required of persons responsible for repair or restoration of service, or to ameliorate an inherrent danger to life, health, property, or public safety."</t>
  </si>
  <si>
    <t>"[W]ithin two (2) working days after notification from the One Call Center, the operator shall identify the approximate location of the facilities by field marking on the surface by paint, dye, stakes, or any other clearly visible marking which designates the horizontal course of the facilities."</t>
  </si>
  <si>
    <t>"When an underground facility is being located, the operator shall furnish the excavator information which identifies the approximate center line, approximate or estimated depth, when known, and dimensions of the underground facility."</t>
  </si>
  <si>
    <r>
      <t>Mandatory Membership –</t>
    </r>
    <r>
      <rPr>
        <sz val="10"/>
        <rFont val="Arial"/>
        <family val="2"/>
      </rPr>
      <t xml:space="preserve"> Are all owner/operators of underground utilities required to be a member of the One-Call Notification Center?</t>
    </r>
  </si>
  <si>
    <t>Glossary of Terms</t>
  </si>
  <si>
    <r>
      <t xml:space="preserve">Hand-Dig/Soft Excavate Required – </t>
    </r>
    <r>
      <rPr>
        <sz val="10"/>
        <rFont val="Arial"/>
        <family val="2"/>
      </rPr>
      <t>Is hand-digging or soft excavation required by the excavator?</t>
    </r>
  </si>
  <si>
    <t>Notice      Exemptions</t>
  </si>
  <si>
    <t>Membership Exemptions</t>
  </si>
  <si>
    <t>Special Language Re Trenchless Technology</t>
  </si>
  <si>
    <t>Notice    Exemptions</t>
  </si>
  <si>
    <t>Penalties / Fines    Excavators</t>
  </si>
  <si>
    <t>Penalties / Fines   Operators</t>
  </si>
  <si>
    <t>None</t>
  </si>
  <si>
    <t>Ticket Life
(# of days)</t>
  </si>
  <si>
    <t>http://www.ndonecall.com/</t>
  </si>
  <si>
    <r>
      <t xml:space="preserve">Excavator Notice – </t>
    </r>
    <r>
      <rPr>
        <sz val="10"/>
        <rFont val="Arial"/>
        <family val="2"/>
      </rPr>
      <t>Time period, before the start of excavation, that an excavator must provide notice of proposed excavation to a One-Call Notification Center.</t>
    </r>
  </si>
  <si>
    <r>
      <t xml:space="preserve">Operator Response – </t>
    </r>
    <r>
      <rPr>
        <sz val="10"/>
        <rFont val="Arial"/>
        <family val="2"/>
      </rPr>
      <t>Time period, after submission of a  notice of proposed excavation or locate request to a notification center, that an owner/operator must respond to that request.</t>
    </r>
  </si>
  <si>
    <t>Definition</t>
  </si>
  <si>
    <t>Miscellaneous Information</t>
  </si>
  <si>
    <t>Miscellaneous</t>
  </si>
  <si>
    <t>Date</t>
  </si>
  <si>
    <t xml:space="preserve">Updates/Revisions/Enhancements </t>
  </si>
  <si>
    <t>Done by</t>
  </si>
  <si>
    <t>Added update log and protected</t>
  </si>
  <si>
    <t>Nail</t>
  </si>
  <si>
    <t>Changed NC ticket life from 10 to 15</t>
  </si>
  <si>
    <t>Changed TX ticket life from 14 to indefinite</t>
  </si>
  <si>
    <t>changed NJ ticket life to 45 days</t>
  </si>
  <si>
    <t>Tooley</t>
  </si>
  <si>
    <t>add ADR passage in comments for NJ</t>
  </si>
  <si>
    <t>Minnesota review</t>
  </si>
  <si>
    <t>Georgia Review</t>
  </si>
  <si>
    <t>Not Addressed</t>
  </si>
  <si>
    <t>Updates to Model and CGA entries</t>
  </si>
  <si>
    <t>SC Hand dig changed to know</t>
  </si>
  <si>
    <t>NC Design request changed to no</t>
  </si>
  <si>
    <t>Link to State One-Call Center</t>
  </si>
  <si>
    <t>Added ‘Yes’ under Exemptions for the Model and add the following as a comment: Individual private owner of real property who excavates on the property, not requiring a permit, and not bordering on RR or Public rights-of-way.  Does not apply to a contractor hired to perform the excavation.</t>
  </si>
  <si>
    <t>Under Mandatory Participation, added ‘Not Addressed’ in the cell for CGA</t>
  </si>
  <si>
    <t>Changed the last column heading to “Link to State One-Call Center”</t>
  </si>
  <si>
    <t>"Except as provided in subsection (2) of this section, each member of the notification association shall provide all of the locations of any underground facilities which such member owns or operates to the notification association, and the association shall maintain such information on file for use by excavators."  "All tier two members shall provide the association with accurate information regarding the boundaries of such member's service area, the type of underground facility that may be encountered within such service area, and the name, address, and telephone number of a person who shall be the designated contact person for information re-garding such member's underground facilities. A tier two member shall also provide geographical information concerning underground facilities it owns or operates which are not located within the designated service area to the notification association."</t>
  </si>
  <si>
    <t>"This section shall not apply to any owner or occupant of real property under which underground facilities are buried if such facilities are used solely to furnish service or commodities to such real property and no part of such facilities is located in a public street, county road, alley, or right-of-way dedicated to public use."</t>
  </si>
  <si>
    <t>"all operators who are members of a 'One-Call Notification System' shall provide . . . the following information . . . [a] list of cities and towns in which they have underground facilities in each county; [t]he townships, ranges, and sections in each county in which they have underground facilities or for other reasons wish to receive notification . . . [t]otal trench or right-of-way miles of underground facilities within the State of Alabama updated at least once a year; [t]he name, address, and telephone number of a person to receive emergency notifications."</t>
  </si>
  <si>
    <t>"All operators who are members of a 'One-Call Notification System' and have changes, additions, or new installations of buried facilities within the State of Alabama shall notify the 'One-Call Notification System' of changes . . . Within 30 days of the completion of such change, addition, or new installation."</t>
  </si>
  <si>
    <t>"Operators who have underground facilities within this state shall either provide an in-house program which meets the operational requirements of receiving those excavation . . .notifications . . .or shall participate in a 'One-Call Notification System' [.]"</t>
  </si>
  <si>
    <t>"Any person who violates any provision of this chapter shall be subject to a civil penalty not to exceed $10,000 for each such violation."</t>
  </si>
  <si>
    <t>Proposed amendments to legislation in 2006, 2007, and 2010 have been unsuccessful.</t>
  </si>
  <si>
    <t>There is no language in the statute specific to excavation within the tolerance zone.  However, excavators are required to determine without damage to the facility, the precise location of an underground facility whose location has been marked.</t>
  </si>
  <si>
    <t>The statutory definition of "excavation" excludes "tilling of the soil less than 12 inches in depth for agricultural purposes."</t>
  </si>
  <si>
    <t>"Except for an underground facility in a remote, unstaffed, or inaccessible location, an underground facility operateor shall respond to a request to locate promptly.  A response is considered prompt if it is made within two working days after the operator receives the request or at a later time so long as the response occurs before the beginning of the excavation.  For an underground facility in an inaccessible, remote or unstaffed location, the operator shall respond within 10 working days after the operator receives the request or at a later time so long as the response occurs before the beginning of the excavation."</t>
  </si>
  <si>
    <t xml:space="preserve"> A person is exempt from the notice requirements of subsection 3 for any excavation undertaken in conjunction with a commercial timber harvesting activity or borrow pit as long as the excavation:  A. Is not conducted in a public place, on public land or within a public easement, including, but not limited to, a public way; B. Is not conducted within 100 feet of an easement or land owned by an underground facility operator; C. Is not conducted within 100 feet of an underground facility; and D. Does not involve the use of explosives.
A person undertaking an excavation in conjunction with a commercial timber harvesting activity within 100 feet of an underground facility or on an easement or land owned by an un-derground facility operator or within 100 feet of an easement or land owned by an underground facility operator is exempt from the notice requirements of subsection 3 and from the provisions of subsection 4-C if the person:  A. Has contacted the system to determine the identity of all underground facility operators that own or operate underground facilities within the area of the excavation; B. Has entered into written agreements with all underground facility operators owning or operating facilities in the area of the excavation and with all persons owning the land on which the excavation occurs; and C. Undertakes the excavation in accordance with the terms of the written agreements.
An excavator is exempt from the notice requirements of subsection 3 and subsec-tion 10 for any excavation undertaken within the boundaries of a cemetery if the following procedures are fol-lowed.  A. The person responsible for operating the cemetery shall provide notice pursuant to subsections 3 and 10 identifying the entire cemetery as a potential excavation site. Owners and operators of underground facilities within the cemetery shall mark those facilities in accordance with subsections 4 and 10, as applicable. Thereaf-ter, the person responsible for operating the cemetery shall maintain sufficient records or markings to identify the location of underground facilities within the cemetery.  B. The person responsible for operating the cemetery shall identify the location of any underground facilities within the excavation area and take appropriate action to avoid damage to the facilities.
An excavator that is a licensing authority as defined by Title 35-A, section 2502, subsection 1 or its designee may be exempt from subsection 4-C for any excavation that is shoulder-grading activity if the excavator complies with this subsection. If an excavator chooses to excavate under this subsection, all owners of underground facilities within the area of excavation must comply with this subsection.  A. The excavator shall provide notice as required by subsections 3 and 10 and the owner or operator of under-ground facilities shall respond as required by subsections 4 and 10. B. The excavator shall contact each owner or operator of underground facilities within the area of proposed shoulder-grading activity and describe the scope of its proposed shoulder-grading activity, including the antici-pated depth of grading. C. The owner or operator of each underground facility shall within 3 business days determine and notify the ex-cavator whether the depth of its facility is sufficient to avoid damage.  D. After receipt of notice provided pursuant to paragraph C, the excavator may commence its shoulder-grading activity in a manner that does not disturb the facilities indicated by the owners or operators of the underground facilities or, if a facility is located at an insufficient depth to allow the proposed shoulder-grading activity, prior to the shoulder-grading activity the licensing authority may require the owner or operator of the underground facility to lower or otherwise move its facility in accordance with applicable law and the terms of its license.</t>
  </si>
  <si>
    <t>Any person who willfully or repeatedly violates a provision of NRS 455. 080 to 455.180, inclusive, is liable for a civil penalty:  (a) Not to exceed $1,000 per day for each violation; and (b) Not to exceed $100,000 for any related series of violations within a calendar year.  Any person who negligently violates any such provision is liable for a civil penalty: (a) Not to exceed $200 per day for each violation; and (b) Not to exceed $1,000 for any related series of violations within a calendar year.</t>
  </si>
  <si>
    <t xml:space="preserve">An underground facility operator shall, upon receipt of the notice provided for in subsection 3-A, advise the excavator of the location and size of the operator's underground facilities and all underground facilities used in furnishing electric or gas service that are connected to the operator's facilities, located in the public way and known to the operator in the proposed excavation area by marking the location of the facilities with stakes, paint or by other identifiable markings. The marking must identify a strip of land not more than 3 feet wide directly over the facility or a strip of land extending not more than 1 1/2 feet on each side of the underground facility and must indicate the depth of the underground facility, if known. The underground facility operator shall complete this marking no later than 2 full business days after receipt of the notice. </t>
  </si>
  <si>
    <t>The operator shall use one of the following marking methods to establish the tolerance zone of an underground facility:  1) The corridor marking method. This method involves placing markers at either boundary of the tolerance zone, such that the markers will be placed away from the facility centerline 18 inches for member operators and 36 inches for non-member operators, plus one-half the width of the facility. If an operator maintains two or more facilities in close proximity to each other within the excavation area, one tolerance zone may include both facilities. In this instance, the boundaries of the zone shall be established by locating the boundaries of each separate facility and placing markers 18 inches for member operators and 36 inches for non-member operators from the outer Dig Safe Rule - 17 - Chapter 895 boundaries of the multiple facilities. In this circumstance, the operator shall mark the centerline of each facility within the marked boundaries.  2) The centerline marking method. This method involves placing markers directly over the centerline of the facility, permitting the excavator to establish boundaries of the tolerance zone at points located 18 inches for member operators and 36 inches for non-member operators, plus half the width of the facility from the markers. The width of the facility shall be indicated upon the markers. If an operator maintains two or more facilities in close proximity to each other within the excavation area, the operator shall place markers over the centerline of each facility.  3) The offset marking method. This method involves locating the centerline of the facility by placing markers at locations that parallel the facility.  The offset marking methods shall be used only when it is impractical to use either the corridor or centerline methods. The markers used for the offset marking methods shall indicate the distance and direction to the centerline of the facility and its width.</t>
  </si>
  <si>
    <t>The utility must provide updated maps to the appropriate entities whenever changes occur in the configuration of the utility's main supply underground facilities.</t>
  </si>
  <si>
    <t>Each gas utility as defined in Title 35-A, section 102, subsection 8 or natural gas pipeline utility as defined in Title 35-A, section 102, subsection 10 shall provide maps to:  A. Each municipality within which it operates gas or natural gas underground transmission facilities. These maps must clearly indicate the location and depth of all main supply underground transmission facilities located within the jurisdiction of the municipality; B. Each fire department within whose service territory it operates gas or natural gas underground transmission facilities. These maps must clearly indicate the location and depth of all main supply underground transmission facilities located within the jurisdiction of the fire department; C. Each county emergency management agency within which it operates gas or natural gas underground transmission facilities. These maps must clearly indicate the location and depth of all main supply underground transmission facilities located within the jurisdiction of the county emergency management agency; and D. The Maine Emergency Management Agency. These maps must clearly indicate the location and depth of all main supply underground transmission facilities that the utility operates in this State.  The utility must provide updated maps to the appropriate entities whenever changes occur in the configuration of the utility's main supply underground facilities.</t>
  </si>
  <si>
    <t>Telephone utilities are not required under this provision to provide to the Dig Safe System the location of service drops from a main line to customer premises.  The Commission shall grant a waiver from this provision for any water utility transmission mains that are downstream of a treatment plant or underground water source and may require the water utility to provide the Dig Safe System with an alternative method of facility location specification, such as a corridor, for notification purposes.</t>
  </si>
  <si>
    <t>In an adjudicatory proceeding, the Public Utilities Commission may, in accordance with this subsection, impose an administrative penalty for any violation of this subsection. The administrative penalty may not exceed $500, except that, if the person has been found in violation of this subsection within the prior 12 months, the administrative penalty may not exceed $5,000. Administrative penalties imposed pursuant to this subsection are in addition to any other remedies or forfeitures provided by law and any liability that may result from the act or omission constituting the violation. Before imposing any penalties under this subsection, the commission shall consider evidence of the record of the violator, including, to the extent applicable, the number of successful exca-vations undertaken by the violator or the number of locations successfully marked by the violator during the prior 12 months. The commission may require a person who violates any provision of this section to participate, at the expense of the violator, in an educational program developed and conducted by the system.</t>
  </si>
  <si>
    <t>A person that intends to perform an excavation or demolition in the State shall initiate a ticket request by notifying the one-call system serving the geographic area where the excavation or demolition is to be performed of the person's intent to perform the excavation or demolition.</t>
  </si>
  <si>
    <t>(c)(1) A person performing an excavation or demolition shall exercise due care to avoid interference with or dam-age to an underground facility that an owner-member has marked in accordance with § 12-126 of this subtitle.
(2) Before using mechanized equipment for excavation or demolition within 18 inches of an underground facility marking, a person shall expose the underground facility to its outermost surfaces by hand or other nondestructive techniques.
(3) A person may not use mechanized equipment to excavate within 18 inches of the outermost surface of an ex-posed underground facility.</t>
  </si>
  <si>
    <t xml:space="preserve">This subtitle does not apply to an excavation or demolition performed or to be performed by an owner or lessee of a private residence when the excavation or demolition is performed or to be performed:
(1) entirely on the land on which the private residence of the owner or lessee is located; and
(2) without the use of machinery </t>
  </si>
  <si>
    <t>(a) An owner-member shall mark its underground facility if the owner-member has determined that a proposed excavation or demolition:
(1) is within 5 feet of the horizontal plane of the underground facility; or
(2) because of planned blasting, is so near to the underground facility that the underground facility may be damaged or disturbed.</t>
  </si>
  <si>
    <t>(c) Except as provided in subsection (d) of this section, within 2 business days after the day on which a ticket is transferred to an owner- member, the owner-member shall:
(1) mark the location of the owner-member's underground facility and report to the underground facilities infor-mation exchange system that the underground facility has been marked; or
(2) report to the underground facilities information exchange system that the owner-member has no underground facilities in the vicinity of the planned excavation or demolition.</t>
  </si>
  <si>
    <t>The Authority consists of nine members appointed by the Governor.
(b) The nine members shall be appointed as follows:
(1) one member from a list submitted to the Governor by the Associated Utility Contractors of Maryland;
(2) one member from a list submitted to the Governor by the Public Works Contractors Association of Maryland;
(3) two underground facility owners that are members of a one-call system from a list submitted to the Governor by the Maryland members of the Maryland/DC Subscribers Committee;
(4) one member from a list submitted to the Governor by the one-call centers operating in the State;
(5) one member who represents the State's underground utility locator community from a list submitted to the Governor by the Maryland members of the Maryland/DC Damage Prevention Committee;
(6) one member who has experience in the field of underground utilities from a list submitted to the Governor by the Maryland Association of Counties;
(7) one member who has experience in the field of underground utilities from a list submitted to the Governor by the Maryland Municipal League; and
(8) one member of the general public from a list submitted to the Governor by the other appointed and qualified members of the Authority.
(c) To the extent practicable, members appointed to the Authority shall reasonably reflect the geographic, racial, and gender diversity of the State.</t>
  </si>
  <si>
    <t>(a)(1) A person that performs an excavation or demolition without first providing the notice required under § 12-124(a) of this subtitle and damages, dislocates, or disturbs an underground facility is deemed negligent and is sub-ject to a civil penalty assessed by the Authority not exceeding:
(i) $2,000 for the first offense; and
(ii) subject to subsection (c) of this section, $4,000 for each subsequent offense.
(2) Instead of or in addition to a civil penalty assessed under this subsection, the Authority may:
(i) require that a person:
1. participate in damage prevention training; or
2. implement procedures to mitigate the likelihood of damage to underground facilities; or
(ii) impose other similar measures.
(3) A person that violates any provision of Part IV of this subtitle is subject to a civil penalty assessed by the Au-thority not exceeding $2, 000.
(b)(1) This subsection applies if a proceeding has not been initiated before the Authority.
(2) A court of competent jurisdiction may assess a civil penalty of up to 10 times the cost of repairs to the under-ground facility caused by the damage, dislocation, or disturbance against a person that has committed a subse-quent offense under subsection (a)(1) of this section.
(3) An action to recover a civil penalty under this subsection shall be brought by an owner of a damaged, dislo-cated, or disturbed underground facility or the Attorney General in a court of competent jurisdiction in Baltimore City or the county in which the damage, dislocation, or disturbance occurred.
(4) The party bringing an action under this subsection may recover reasonable attorney's fees.
(c) The Authority may not assess a civil penalty under subsection (a)(1)(ii) of this section if an action to recover a civil penalty has been brought under subsection (b) of this section.
(d) All civil penalties recovered under this section shall be paid into the Fund.</t>
  </si>
  <si>
    <t>No excavator installing a new facility or an addition to an existing facility or the relay or repair of an existing fa-cility shall, except in an emergency, make an excavation, in any public or private way, any company right-of-way or easement or any public or privately owned land or way, unless at least 72 hours, exclusive of Saturdays, Sun-days and legal holidays but not more than 30 days before the proposed excavation is to be made, such excavator has premarked not more than 500 feet of the proposed excavation and given an initial notice to the system. Such initial notice shall set forth a description of the excavation location in the manner as herein defined. In addition, such initial notice shall indicate whether any such excavation will involve blasting and, if so, the date and the lo-cation at which such blasting is to occur.</t>
  </si>
  <si>
    <t>When excavating in close proximity to the underground facilities of any company when such facilities are to be exposed, non-mechanical means shall be employed, as necessary, to avoid damage in locating such facility and any further excavation shall be performed employing reasonable precautions to avoid damage to any underground facilities including, but not limited to, any substantial weakening of structural or lateral support of such facilities, penetration or destruction of any pipe, main, wire or conduit or the protective coating thereof, or damage to any pipe, main, wire or conduit.</t>
  </si>
  <si>
    <t>“Excavation”, an operation for the purpose of movement or removal of earth, rock or the materials in the ground including, but not limited to, digging, blasting, augering, backfilling, test boring, drilling, pile driving, grading, plowing in, hammering, pulling in, jacking in, trenching, tunneling and demolition of structures, excluding exca-vation by tools manipulated only by human power for gardening purposes and use of blasting for quarrying purposes.</t>
  </si>
  <si>
    <t>Within 72 hours, exclusive of Saturdays, Sundays and legal holidays, from the time the initial notice is received by the system or at such time as the company and the excavator agree, such company shall respond to the initial notice or subsequent notice by designating the location of the underground facilities within 15 feet in any direction of the premarking so that the existing facilities are to be found within a safety zone. Such safety zone shall be so designated by the use of standard color-coded markings.</t>
  </si>
  <si>
    <t>Any person or company found by the department of telecommunications and energy, after a hearing, to have violated any provision of sections 40A to 40E, inclusive, shall be fined $1,000 for the first offense and not less than $5,000 nor more than $10,000 for any subsequent offense within 12 consecutive months as set forth by the rules of said department; provided, however, that nothing herein shall be construed to require forfeiture of any penal sum by a state or local government body for violation of section 40A or 40C; and provided, further, that nothing herein shall be construed to require the forfeiture of any penal sum by a residential property owner for the failure to premark for an excavation on such person's residential property.</t>
  </si>
  <si>
    <t>Massachusetts Department of Telecommunications and Energy</t>
  </si>
  <si>
    <t>(1) Every company shall use the center line method to identify the location of its respective underground facilities. The underground facility shall be completely located within a safety zone no more than 18 inches plus the width of the facility from the designated center line.  (2) All markings shall indicate, where practicable, the width, if it is greater than two inches, and material of the underground facility, as well as any change in direction and any terminus points of the facility.  (3) Marking shall extend at least 15 feet beyond the boundaries of the premarked area.</t>
  </si>
  <si>
    <t xml:space="preserve">Except as provided in sections 7 and 9, a person or public agency responsible for excavating or tunneling operations, drilling or boring procedures, or discharge of explosives in a street, highway, other public place, a private easement for a public utility, or near the location of utility facilities on a customer's property, or demolition of a building containing a utility facility, shall give written or telephone notice to the association as required in section 7 of intent to excavate, tunnel, discharge explosives, or demolish at least 2 full working days, excluding Saturdays, Sundays, and holidays, but not more than 21 calendar days, before commencing the excavating, demolishing, discharging of explosives, tunneling operations, or drilling or boring procedures. Beginning on October 1, 1990, the notice required in this subsection shall be given at least 3 full working days, excluding Saturdays, Sundays, and holidays, but not more than 21 calendar days, before commencing the excavating, demolishing, discharging of explosives, tunneling operations, or drilling or boring procedures. </t>
  </si>
  <si>
    <t>This act does not apply to a person or public agency using only nonpowered hand tools in performing excavating or tunneling operations described herein.</t>
  </si>
  <si>
    <t>Not less than 1 working day in advance of proposed construction, unless otherwise agreed between the person or public agency performing the excavation, discharging of explosives, drilling, boring, tunneling, or demolition and the public utility, a public utility served with notice pursuant to section 5 or 7 shall inform the person or public agency of the approximate location of the underground facilities owned or operated by the public utility in the proposed area of exca-vation, discharging of explosives, drilling, boring, tunneling, or demolition, in a manner that enables the person or public agency to employ hand dug test holes or other similar means of establishing the precise location of the underground facili-ties using reasonable care to establish the precise location of the underground facilities in advance of construction.</t>
  </si>
  <si>
    <t>All safety alert orange markings shall include the name or type of the company who owns the underground facility to be marked.</t>
  </si>
  <si>
    <t>A person who willfully removes or otherwise destroys the stakes or other physical markings used by a public utility to mark the approximate location of underground facilities is guilty of a misdemeanor, and shall be fined not more than $5,000.00, for each offense or imprisoned for not more than 1 year, or both.</t>
  </si>
  <si>
    <t>Except in an emergency, an excavator shall and a land surveyor may contact the notification center and provide notice at least 48 hours, excluding Saturdays, Sundays, and holidays and not more than 14 calendar days before beginning any excavation or boundary survey. An excavation or boundary survey begins, for purposes of this requirement, the first time excavation or a boundary survey occurs in an area that was not previously identified by the excavator or land surveyor in the notice.</t>
  </si>
  <si>
    <t>The excavator shall determine the precise location of the underground facility, without damage, before excavating within two feet of the marked location of the underground facility.</t>
  </si>
  <si>
    <t>Excavation does not include:
(1) the extraction of minerals;
(2) the opening of a grave in a cemetery;
(3) normal maintenance of roads and streets if the maintenance does not change the original grade and does not involve the road ditch;
(4) plowing, cultivating, planting, harvesting, and similar operations in connection with growing crops, trees, and shrubs, unless any of these activities disturbs the soil to a depth of 18 inches or more;
(5) gardening unless it disturbs the soil to a depth of 12 inches or more; or
(6) planting of windbreaks, shelterbelts, and tree plantations, unless any of these activities disturbs the soil to a depth of 18 inches or more.</t>
  </si>
  <si>
    <t xml:space="preserve">Prior to the excavation start time on the notice, an operator shall locate and mark or otherwise provide the approximate horizontal location of the underground facilities of the operator and provide readily available information regarding the operator's abandoned and out-of-service underground facilities as shown on maps, drawings, diagrams, or other records used in the operator's normal course of business, without cost to the excavator. </t>
  </si>
  <si>
    <t xml:space="preserve">Unless otherwise agreed to between the excavator and operator, an operator shall locate an underground facility using stakes, flags, paint, or other suitable materials in varying combinations dependent upon the surface. The locate must be in sufficient detail to clearly identify the approximate route of the underground facility. The locate must also include:  A.name, abbreviation, or logo of the operator when more than one operator listed on the notice uses the same color markings; B.width of the underground facility if it is greater than eight inches; and C.number of underground facilities if greater than one. </t>
  </si>
  <si>
    <t>At least 72 hours before a proposed excavation, but not including Saturdays, Sundays and legal holidays, each person required to give notice of an excavation shall notify the damage prevention system referred to in RSA 374:49. Such notice shall occur no more than 30 days before the proposed excavation is to be made.</t>
  </si>
  <si>
    <t>(a) Any person conducting excavation activity that affects the tolerance zone surrounding an underground facility shall exercise at all times such reasonable care as is necessary to protect the underground facility from damage.
(b) Except as provided in (c) below, in order to locate and identify an underground facility, the excavator shall excavate by methods limited to:  (1) Hand digging; (2) Pot holing; (3) Soft digging;
(4) Vacuum excavation; (5) Other mechanical methods with the approval of the underground facility owner or operator; or (6) Other methods accepted in the industry consistent with the alternatives listed in (1) through (5) above, which clearly will not affect the integrity of the underground facility.</t>
  </si>
  <si>
    <t>[Excavation] does not include the tilling of soil for agricultural purposes, landscaping and maintenance of residential property performed with non-mechanized equipment, landscaping activities performed with mechanized equipment that are intended to cut vegetation, including lawn edging, aeration, and de-thatching, excavations permitted or grandfathered under RSA 155-E, or replacement of department-of-transportation-installed delineator posts in the same location.</t>
  </si>
  <si>
    <t>Within 72 hours after receipt of notice from a proposed excavator or from the system of a proposed excavation, but not including Saturdays, Sundays, and legal holidays, an operator shall mark the location of its underground facilities in the area of the proposed excavation.</t>
  </si>
  <si>
    <t>(a) Locators shall be trained in accordance with National(a) Locators shall be trained in accordance with National Utility Locating Contractors Association (NULCA) standards as adopted on December 21, 2001, including the competencies as described in (b) below.
(b) To meet the requirements of (a), training programs for locators shall include, at a minimum, the following competencies:  (1) Electromagnetic locating; (2) Instruction in the use of transmitters and receivers; (3) Procedures for marking underground facilities; (4) Training in the identification of facilities; (5) Safety procedures; (6) Operator map and record reading; and
(7) Familiarity with the rules in this chapter.</t>
  </si>
  <si>
    <t>Operators shall provide readily available information, as shown on maps, drawings, diagrams, or other records used in the normal course of business, on the approximate location of abandoned and out-of-service facilities to an excavator by the excavation date and time noted on the excavation or location notice unless otherwise agreed between the excavator and the operator. An operator fulfills an obligation to provide information on these facilities by doing one or more of the following:  A.locating and marking the approximate location of the facility according to the current color code standard used by the American Public Works Association, as required in Minnesota Statutes, section 216D.04, subdivision 3, with an abandoned or out-of-service facility identified by an uppercase A surrounded by a circle; B.providing informational flags at the area of proposed excavation; C.communicating information verbally; or D.providing copies of maps, diagrams, or records.</t>
  </si>
  <si>
    <t>After December 31, 2005, an operator shall install a locating wire or have an equally effective means of marking the location of each nonconductive underground facility within a public right-of-way installed after that date. This requirement does not apply when making minor repairs to an existing nonconductive facility. As applied to this chapter, "minor repairs" means repairs to or partial replacement of portions of existing service laterals located within a public right-of-way for purposes of routine maintenance and upkeep</t>
  </si>
  <si>
    <t>The notification center services must be provided by a nonprofit corporation approved in writing by the commissioner. The nonprofit corporation must be governed by a board of directors of up to 20 members, one of whom is the director of the Office of Pipeline Safety. The other board members must represent and be elected by operators, excavators, and other persons eligible to participate in the center. In deciding to approve a nonprofit corporation, the commissioner shall consider whether it meets the requirements of this paragraph and whether it demonstrates that it has the ability to contract for and implement the notification center service.</t>
  </si>
  <si>
    <t>A person who is engaged in excavation for remuneration or an operator other than an operator subject to section 299F.59, subdivision 1, who violates sections 216D.01 to 216D.07 is subject to a civil penalty to be imposed by the commissioner not to exceed $1,000 for each violation per day of violation. An operator subject to section 299F.59, subdivision 1, who violates sections 216D.01 to 216D.07 is subject to a civil penalty to be imposed under section 299F.60.</t>
  </si>
  <si>
    <t>Except as provided in subsection (1)(b), an excavator may not make or begin an excavation without first obtaining information concerning the possible location of an underground facility from each public utility, municipal corporation, underground facility owner, or other person having the right to bury underground facilities that is a member of a one-call notification center pursuant to subsection (2)(a).</t>
  </si>
  <si>
    <t>Excavation does not include surface road grading maintenance or road or ditch maintenance that does not change the original road or ditch grade or flow line.  [and]  A registered land surveyor or a person under the supervision of a registered land surveyor may hand dig for shallow survey monuments at a depth of 12 inches or less below the road surface of a highway or at the in-tersection of the center lines of public streets.</t>
  </si>
  <si>
    <t>After an excavator has notified the appropriate one-call notification center of a proposed excavation, an owner of an underground facility shall:  (a) provide the locates and mark the location within 2 business days; or (b) respond immediately if the excavator notifies the one-call notification center that an emergency exists.</t>
  </si>
  <si>
    <t>Marking must include identification letters indicating the specific type of underground facility and the width of the facility if it is greater than 6 inches.</t>
  </si>
  <si>
    <t>Upon receipt of notice from the excavator, the facility owner shall respond within 2 business days by locating and marking the facility or by notifying the excavator that locating and marking is unnecessary. An excavator may not begin excavating before the locating and marking is complete or before the excavator is notified that locating and marking is unnecessary.</t>
  </si>
  <si>
    <t>Subsection (2)(a) does not apply to an owner or occupant of real property where underground facilities are buried if the facilities are used solely to furnish services or commodities to that property and no part of the fa-cilities is located in a public street, alley, or right-of-way dedicated to the public use.</t>
  </si>
  <si>
    <t>If any underground facility is damaged by an excavator who has failed to obtain information as to its location as provided in 69-4-503, then the excavator is liable to the owner of the underground facility for the entire cost of the repair of the facility. The excavator is also liable to the underground facility owner that is a member of a one-call notification center pursuant to 69-4-502(2)(a) for a damage fee. Damage fees must be assessed as follows:  (i) 25% of the total cost of repairing the underground facility not to exceed $125 for the first incident; (ii) 50% of the total cost of repairing the underground facility not to exceed $500 for the second incident; and (iii) $1,000 for the third and each subsequent incident.</t>
  </si>
  <si>
    <t>The underground facility owner.</t>
  </si>
  <si>
    <t xml:space="preserve">A person shall not commence any excavation without first giving notice to every operator. An excavator's notice to the center shall be deemed notice to all operators. An excavator's notice to operators shall be ineffective for purposes of this subsection unless given to the center. Notice to the center shall be given at least two full business days, but no more than ten business days, before commencing the excavation, except notice may be given more than ten business days in advance when the excavation is a road construction, widening, repair, or grading project provided for in sections 70-311 to 70-313 and 86-708 to 86-710. </t>
  </si>
  <si>
    <t>[Excavation] shall not include (1) normal maintenance of roads if the maintenance does not change the original road grade and does not involve the road ditch, (2) tilling of soil and gardening for seeding and other agricultural purposes, (3) digging of graves or in landfills in planned locations, (4) maintenance or rebuilding of railroad track or facilities located on a railroad right-of-way by the railroad company or its contractors when such maintenance or rebuilding does not change the track grade, or (5) hand digging around the base of a pole for pole inspection as part of routine maintenance or replacement of a pole when the replacement pole is similarly sized and is installed in the existing hole.</t>
  </si>
  <si>
    <t>Upon receipt of the information contained in the notice pursuant to section 76-2321, an operator shall advise the excavator of the approximate location of underground facilities in the area of the proposed excavation by marking or identifying the location of the underground facilities with stakes, flags, paint, or any other clearly identifiable marking or reference point. The location of the underground facility given by the operator shall be within a strip of land eighteen inches on either side of the marking or identification plus one-half of the width of the un-derground facility. If in the opinion of the operator the precise location of a facility cannot be determined and marked as required, the operator shall provide all pertinent information and field locating assistance to the excava-tor at a mutually agreed to time. The location shall be marked or identified using color standards prescribed by the center. The operator shall respond no later than two business days after receipt of the information in the notice or at a time mutually agreed to by the parties.</t>
  </si>
  <si>
    <t>The marking or identification shall be done in a manner that will last for a minimum of five business days on any nonpermanent surface and a minimum of ten business days on any permanent surface. If the excavation will continue for longer than five business days, the operator shall remark or reidentify the location of the underground facility upon the request of the excavator. The request for remarking or reidentification shall be made through the center.</t>
  </si>
  <si>
    <t>Every operator shall furnish the vendor selected by the board of directors with information concerning the location of its underground facilities. Every operator having underground facilities in existence in this state on February 16, 1994, shall furnish such information to the vendor by April 3, 1995.</t>
  </si>
  <si>
    <t>[Operator] shall not include a person who is an owner or tenant of real property where underground facilities are located if the underground facilities are used exclusively to furnish services or commodities on the real property.</t>
  </si>
  <si>
    <t>The center shall be governed by a board of directors who shall establish the operating procedures and the technol-ogy needed for the center pursuant to rules and regulations adopted and promulgated by the State Fire Marshal. The rules and regulations adopted and promulgated by the State Fire Marshal shall provide for the qualifications, appointment, retention, and composition of the board of directors. The board of directors shall also establish a competitive bidding procedure to select a vendor to provide the notification service, establish a procedure by which members of the center share the costs of the center on a fair, reasonable, and nondiscriminatory basis, and do all other things necessary to implement the purpose of the center. Any agreement between the center and a vendor for the notification service may be modified from time to time by the board of directors, and any agree-ment shall be reviewed by the board of directors at least once every three years, with an opportunity to receive new bids if desired by the board of directors.</t>
  </si>
  <si>
    <t>Any person who violates the provisions of section 76-2320, 76-2321, 76-2322, 76-2323, 76-2326, or 76-2330 shall be subject to a civil penalty as follows:  (1) For a violation related to a gas or hazardous liquid underground pipeline facility, an amount not to exceed ten thousand dollars for each violation for each day the violation persists, up to a maximum of five hundred thousand dollars; and (2) For a violation related to any other underground facility, an amount not to exceed five hundred dollars for each day the violation persists, up to a maximum of five thousand dollars.</t>
  </si>
  <si>
    <t xml:space="preserve">Except as otherwise provided in subsection 2, a person shall not begin an excavation or demolition if the exca-vation or demolition is to be conducted in an area that is known or reasonably should be known to contain a sub-surface installation, except a subsurface installation owned or operated by the person conducting the excavation or demolition, unless the person:  (a) Notifies the appropriate association for operators pursuant to NRS 455.120, at least 2 working days but not more than 28 calendar days before excavation or demolition is scheduled to commence. </t>
  </si>
  <si>
    <t>Except as otherwise provided in subsection 2, the person responsible for an excavation or demolition shall, before using any mechanical equipment, determine the exact location of a subsurface installation that is affected by the excavation or demolition by excavating with hand tools or by any other method agreed upon by the person re-sponsible for the excavation or demolition and the operator within the approximate location of the subsurface in-stallation as designated by markings made in accordance with NRS 455.133.</t>
  </si>
  <si>
    <t>A person is exempt from complying with the provisions of NRS 455.080 to 455.180, inclusive, if the person ob-tains the written consent of all operators involved in the proposed excavation or demolition before the person re-ceives a permit to conduct the excavation or demolition.</t>
  </si>
  <si>
    <t>Except in an emergency or as otherwise provided in subsection 2 or NRS 455.125, if an operator receives notice through an association for operators pursuant to paragraph (a) of subsection 1 of NRS 455.110, the operator shall:  (a) Locate and identify the subsurface installations and, if known, the number of subsurface installations that are affected by the proposed excavation or demolition to the extent and to the degree of accuracy that the information is available in the records of the operator or can be determined by using techniques of location that are commonly used in the industry, except excavating, within 2 working days or within a time mutually agreed upon by the op-erator and the person who is responsible for the excavation or demolition[.]</t>
  </si>
  <si>
    <t>Advise the person who contacted the association for operators of the location of the subsurface installations of the operator that are affected by the proposed excavation or demolition.</t>
  </si>
  <si>
    <t>Except as otherwise provided in subsection 2, an operator shall, for each subsurface installation that is installed on or after October 1, 2005, which cannot be detected from or above the surface of the ground by means of either the material used in constructing the subsurface installation or a conductor within the subsurface installation, install a permanent device which designates or provides a means of detecting a subsurface installation through the use of a noninvasive method from or above the surface of the ground. Such a device includes, without limitation, a tracer wire or a marker.</t>
  </si>
  <si>
    <t>The term [operator] does not include the Department of Transportation.</t>
  </si>
  <si>
    <t>(a) An operator shall use one of the following marking methods to mark the tolerance zone of an underground facility:  (1) The corridor marking method which shall be the practice of placing markers at either boundary of the tolerance zone, such that the markers will be 18 inches plus one-half the width of the facility away from the facility centerline; (2) The centerline marking method which shall be the practice of placing markers directly over the centerline of the facility establishing boundaries at points located 18 inches plus one-half the width of the facility from the markers; or (3) The offset marking method which shall be the practice of locating the centerline of the facility
and placing markers at locations which parallel the facility.
(b) Any operator shall use the offset marking method only when it is impractical to use either the corridor or centerline methods, such as in marking in the traveled portion of an unpaved roadway.
(c) When marking an underground facility an operator shall mark the underground facility consistent with the color code for the utility type of the underground facility, as set forth in Puc 806.02.
(d) In the event an operator maintains 2 or more underground facilities in close proximity to each other within the area of the proposed excavation activity, and the corridor marking method is to be applied, the operator may mark one tolerance zone.
(e) When an operator marks 2 or more underground facilities as described in (d) above:  (1) The operator shall establish the boundaries of the tolerance zone by use of the corridor
marking method by locating the boundaries of each separate underground facility and placing markers at the outer boundaries of the multiple underground facilities; and (2) When the marking results in one area being marked, the operator shall inform the excavator of the marking of each of the separate underground facilities within the marked boundaries, either verbally or by appropriate single markings pursuant to Puc 806.01.
(f) When an operator maintains 2 or more underground facilities in close proximity to each other within the area of the proposed excavation and the centerline marking method is to be applied, the operator shall place markers, conforming with Puc 806.01(a)(2), over the centerline of each facility.
(g) In the event the operator or member who owns and/or operates an underground facility is unable to designate the location of the underground facility due to extraordinary circumstances, the operator or member shall notify the notification center and provide an estimated completion date. The notification center shall then document on the existing notification ticket, utilizing an attachment message, that the utility is unable to designate the location of the underground facility. The operator shall notify the excavator who called the notification center that it is unable to designate the location of the underground facility due to extraordinary circumstances.</t>
  </si>
  <si>
    <t>Any excavator or operator that does not comply with RSA 374:51 through 374:54 shall be required either to complete an underground facility damage prevention program approved by the commission, or to pay a civil pen-alty of up to $500. The civil penalty may be up to $5,000 if the excavator or operator previously violated RSA 374:51 through 374:54 within the prior 12 months or if the violation results in bodily injury or property damages exceeding $50,000, excluding utility costs. This paragraph shall not apply to a homeowner excavating on his or her own property or to a legal occupant of residential property excavating on the property of his or her primary residence with the permission of the owner.</t>
  </si>
  <si>
    <t>An excavator shall notify the One-Call Damage Prevention System established pursuant to section 4 of this act of his intent to engage in excavation or demolition not less than three business days and not more than 10 business days prior to the beginning of the excavation or demolition.</t>
  </si>
  <si>
    <t>[An excavator shall not] operate any mechanized equipment within two feet horizontally of the outside wall of any underground facility marked in accordance with the provisions of this act, or marked in accordance with any rule, regulation, or order adopted pursuant to this act, unless the underground facility has first been located by hand digging. Mechanized equipment shall be used with proper care and under adequate supervision to avoid damage to the underground facility[.]</t>
  </si>
  <si>
    <t>[Excavation does not include] routine residential property or right-of-way maintenance or landscaping activities performed with non-mechanized equipment, excavation within the flexible or rigid pavement box within the right-of-way, or the tilling of soil for agricultural purposes to a depth of 18 inches or less[.]</t>
  </si>
  <si>
    <t>Mark, stake, locate or otherwise provide the position and number of its underground facilities which may be affected by a planned excavation or demolition within three business days after receipt of the information concerning a notice of intent to excavate transmitted pursuant to subsection a. of section 10 of this act.</t>
  </si>
  <si>
    <t>The New Jersey Administrative Code contains numerous marking standards too voluminous to reproduce here.  Please review N.J.A.C. sections 14:2-5.1 through 14:2.5.6.</t>
  </si>
  <si>
    <t>An operator of an interstate natural gas pipeline or an interstate hazardous liquid underground pipeline shall file a map depicting the route of the pipeline in this State with the clerk of each municipality in the State through which the interstate pipeline passes, with the board, and with the Department of Environmental Protection.</t>
  </si>
  <si>
    <t>[Operator] shall not include a homeowner who owns only residential underground facilities, such as an underground lawn sprinkler system or an underground structure for a residential low-voltage lighting system[.] [AND] The board may grant a waiver from the requirements of section 8 of this act for such reasons as it deems appropriate. The board shall have sole jurisdiction and authority for reviewing and granting or denying any waiver requested pursuant to this section. However, a waiver shall be deemed appropriate in those instances when an operator demonstrates that:  a. Damage to the underground facilities owned, operated, or controlled by the operator would pose no threat to the public safety; or b. There is no possibility that an underground facility owned, operated or controlled by the operator will be damaged by excavating activities.  An operator who has requested a waiver pursuant to this section shall participate in the One-Call Damage Prevention Sys-tem while the request is being considered by the board.</t>
  </si>
  <si>
    <t>An operator or excavator, or the person who operates the One-Call Damage Prevention System, who violates any provision of this act or any rule or regulation or order adopted pursuant thereto shall be liable to a civil penalty of not less than $1,000 and not more than $2,500 per day for each day the violation continues, except that the maximum civil penalty may not exceed $25,000 for any related series of violations.</t>
  </si>
  <si>
    <t>Notwithstanding any provisions of this chapter or N.J.S.A 48:2-88 to the contrary, a person who is determined by the Board, after notice and opportunity to be heard, to have violated any provision of this chapter, the Underground Facility Protection Act, or an order adopted pursuant thereto, with respect to a natural gas underground pipeline or distribution facility, or a hazardous liquid underground pipeline or distribution facility, shall be liable to a civil penalty not to exceed the amount set forth in N.J.S.A 48:2-86, as amended or sup-plemented. As of {effective date of this chapter} N.J.S.A 48:2-86 provided for a penalty not to exceed $25,000 for each violation for each day the violation continues, except that the maximum civil penalty may not exceed $500,000 for any related series of violations.</t>
  </si>
  <si>
    <t>[Every person who prepares engineering plans for excavation or who engages in excavation shall] prior to initial exposure of the underground facility, maintain at least an estimated clearance of eighteen inches between existing underground facilities for which the owners or operators have previously identified the location and the cutting edge or point of any mechanical excavating equipment utilized in the excavation and continue ex-cavation in a manner necessary to prevent damage[.]</t>
  </si>
  <si>
    <t>Excavators shall give advance notice to the one-call notification system operating in the intended excavation area and provide information established by rule of the commission, except when excavations are by or for a person that:  (1) owns or leases or owns a mineral leasehold interest in the real property on which the excavation occurs; and (2) operates all underground facilities located in the intended excavation area.</t>
  </si>
  <si>
    <t>A UFO shall report any changes in access information to the commission on or before the date the information will change.</t>
  </si>
  <si>
    <t>B.  Each one-call notification system shall be operated by:  (1) an owner or operator of pipeline facilities; (2) a private contractor; (3) a state or local government agency; or (4) a person who is otherwise eligible under state law to operate a one-call notification system.
C. If the one-call notification system is operated by owners or operators of pipeline facilities, it shall be estab-lished as a nonprofit entity governed by a board of directors that shall establish the operating processes, proce-dures and technology needed for a one-call notification system. The board shall further establish a procedure or formula to determine the equitable share of each member for the costs of the one-call notification system. The board may include representatives of excavators or other persons deemed eligible to participate in the system who are not owners or operators.</t>
  </si>
  <si>
    <t>(a)(1) Before commencing or engaging in any nonemergency excavation or demolition, each excavator shall provide notice of the location and date of the planned excavation or demolition to the one-call notification system serving the vicinity in which the excavation or demolition is to take place.  (2) Such notice shall be served at least two but not more than 10 working days, not including the date of the call, before the commencement date of the excavation or demolition.</t>
  </si>
  <si>
    <t>[T]he following shall not be deemed excavation: the movement of earth by tools manipulated only by human or animal power; the tilling of soil for agricultural purposes; vacuum excavation; and sawcutting and jackhammering in connection with pavement restoration of a previous excavation where only the pavement is involved.</t>
  </si>
  <si>
    <t>Where an underground facility has been staked, marked or otherwise designated by the operator and the tolerance zone overlaps with any part of the work area, or the projected line of a bore/directional drill intersects the tolerance zone, the excavator shall verify the precise location, type, size, direction of run and depth of such underground facility or its encasement. Verification shall be completed before the excavation or demolition is commenced or shall be performed as the work progresses.
    (a) Powered or mechanized equipment may be used within the tolerance zone for removal of pavement or masonry but only to the depth of such pavement or masonry.
    (1) Below the depth of pavement or masonry, powered equipment may be used in the tolerance zone prior to the verification of the location of facilities when agreed to in writing by the affected operators).
    (2) Operators, or their agents and contractors working under their direction, may use powered equipment to locate their own facilities within the tolerance zone.
    (b) The verification of underground facilities furnishing gas or liquid petroleum products shall be accomplished by the excavator by exposing the underground facility or its encasement to view by means of hand dug test holes at one or more points where the work area and tolerance zone overlap, or more points as designated by the operators of such facilities.
    (c) The verification of underground facilities other than those furnishing gas or liquid petroleum products shall be performed at one or more points for each such underground facility as may be required by the operator. Verification shall be accomplished by exposing the underground facility or its encasement to view by hand dug test holes or by other means mutually agreed to by the excavator and operator. {AND] After verifying the location of an underground facility, the excavator shall not employ powered or mechanical excavating equipment closer than four inches in any direction from the staked, marked or otherwise designated or known outside diameter or perimeter of such facility or its protective coating unless agreed to in writing by the operator of the affected underground facility. Any such written agreement shall be furnished to the excavator by the operator, upon request.</t>
  </si>
  <si>
    <t>(a) Prior to the stated commencement date of the excavation or demolition work as stated in the recorded notice, the operator shall make a reasonable attempt to inform the excavator directly that either:  (1) the operator has no underground facility in or within 15 feet of the work area; or (2) every underground facility belonging to him or her which is located in or within 15 feet of the work area has been staked, marked or otherwise designated in accordance with the provisions of this Subpart.</t>
  </si>
  <si>
    <t>(a) Whenever an operator's underground facilities are in or within 15 feet of a work area, such facility shall be located, accurately and with due care, by means of staking, marking or other designation in accordance with the provisions of this Subpart.
    (b) The following staking and marking requirements shall apply:  (1) stakes or surface markings shall be provided preferably at the center line of the underground facility and at such sufficient intervals as is necessary to indicate clearly the location and direction of run of such underground facility; (2) all stakes and surface markings shall be color coded in accordance with the provisions of this Subpart in order to identify the type of underground facility so staked or marked; (3) stakes and surface markings shall indicate in inches the size or diameter of the underground facility or its encasement, if known; (4) each stake and surface marking shall indicate in inches the depth of the underground facility at that point, if known; (5) surface markings shall consist of paint, dye or equivalent material which is color coded in accordance with the provisions of this Subpart and which contrasts with the ground or equivalent surface; and (6) where conditions exist so as to render center line staking or marking impractical or confusing, the operator may indicate the location of an underground facility by means of offset staking or remote tie-in markings which will clearly indicate the location and direction of run of the facility.
    (c) If staking or marking are not used to indicate the location of an underground facility, the operator shall designate such location in accordance with the following:  (1) by exposing the underground facility or its encasement to view within the work area in a manner sufficient to allow the excavator to verify the type, size, direction of run and depth of the facility; (2) by providing field representation and instruction to the excavator in the work area; or (3) by any other means as mutually agreed to by the operator and excavator, including but not limited to written descriptions, photographs and verbal instructions. Such agreement shall be provided in writing to the excavator upon his or her request.</t>
  </si>
  <si>
    <t>Failure to comply with any provision of this article shall subject an excavator or an operator to a civil penalty of up to one thousand dollars for the first violation and up to an additional seven thousand five hundred dollars for each succeeding violation which occurs in connection with the entire self-same excavation or demolition activity within a two month period.</t>
  </si>
  <si>
    <t>New York State Public Service Commission and the Attorney General</t>
  </si>
  <si>
    <t>Except as provided in G.S. 87-106, before commencing any excavations in highways, public spaces or in private easements of a utility owner, a person planning to excavate shall notify each utility owner having underground utilities located in the proposed area to be excavated, either orally or in writing, not less than two nor more than 10 working days prior to starting, of his intent to excavate.</t>
  </si>
  <si>
    <t>The following excavations are exempted from the notification requirements of this Article:  (1) Tilling of soil for agricultural purposes; (2) Excavation by a utility owner, by the State or its subdivisions or agencies, or by anyone contracting with any of these entities to perform the excavation, on or within an easement, right-of-way, or property owned or con-trolled by any of these entities, where:  a. Only the facilities of the utility owner doing the excavating are permitted; or b. All persons having an interest in the excavation and the underground utilities that may be damaged during the excavation have agreed in writing to provide the equivalent of the notification required by this Article among themselves; or (3) The replacement of a pole as long as the replacement pole is within three feet of the original pole and within the line of existing poles. This exception shall not apply to poles at highway intersections or at the crossings of highways and permanently marked transmission underground utilities.  (4) In the case of an emergency involving danger to life, health, or property requiring immediate correction, or in order to continue the operation of a major industrial plant, or in order to assure the continuity of utility ser-vices, excavations immediately required to repair or maintain the needed service may be made, without using explosives, if notice is given to the utility owner or association as soon as is reasonably possible; except that the prohibition against the use of explosives shall not apply to the North Carolina Department of Transporta-tion. Performance of emergency excavation shall not relieve the excavator of liability for damages.  [AND]  This Article does not require utility notification before a property owner digs in any area on his own property with nonmechanized equipment nor prior to tilling the soil for agricultural, gardening or landscaping purposes. Mecha-nized equipment may be used, without utility notification, in any area on the owner's property with the exception of recorded underground utility easements which describes the location of the easement with specificity.  [AND] [Excavation] includes road construction but does not include road maintenance activities within rights-of-way of a highway, including those maintenance activities defined by the rules and regulations of the North Carolina Department of Transportation.</t>
  </si>
  <si>
    <t>Vermont Digsafe Program. Any person or company who violates any provisions of sections 7004, 7006, 7006a, 7006b, or 7007 of this title shall be subject to a civil penalty of not more than $500.00 for the first offense, not more than $1,000.00 for the second offense within one year of the date of the first offense, not more than $1,500.00 for the third offense within one year of the first offense, and not more than $5,000.00 for the fourth or subsequent offense within one year of the date of a previous offense, in addition to any other remedies or penalties provided by law or any liability for actual damages. For the purposes of this subsection, “the date of the first of-fense” means the date on which the violation occurred, not the date on which the adjudication of the offense resulted.</t>
  </si>
  <si>
    <t>If underground facilities are damaged because a company has not marked them as required by section 7006 or 7006a, the company shall be subject to a civil penalty as provided in this section and, in addition, shall be liable for any damages incurred by the excavator as a result of the company's failure to mark the facilities.</t>
  </si>
  <si>
    <t>Except as provided in subsection G, no person, including operators, shall make or begin any excavation or demolition without first notifying the notification center for that area.</t>
  </si>
  <si>
    <t xml:space="preserve">Any person excavating within two feet on either side of the staked or marked location of an operator's under-ground utility line or demolishing in such proximity to an underground utility line that the utility line may be de-stroyed, damaged, dislocated or disturbed shall take all reasonable steps necessary to properly protect, support and backfill underground utility lines. For excavations not parallel to an existing underground utility line, such steps shall include, but may not be limited to:
1. Exposing the underground utility line to its extremities by hand digging;
2. Not utilizing mechanized equipment within two feet of the extremities of all exposed utility lines; and
3. Protecting the exposed utility lines from damage.
In addition, for excavations parallel to an existing utility line, such steps shall include, but may not be limited to, hand digging at reasonable distances along the line of excavation. The excavator shall exercise due care at all times to protect underground utility lines when exposing these lines by hand digging. </t>
  </si>
  <si>
    <t>Each utility owner, or his designated representative including an association, notified of an intent to excavate shall, before the proposed start of excavating (unless another period is agreed to by the person conducting the excavation and the utility owner or their representatives), provide the following information to the person excavating to the extent such information is reflected by records in the possession of and reasonably available to the utility owner:  (1) The location and description of all of the underground utilities which may be damaged as a result of the ex-cavation; (2) The location and description of all utility markers indicating the location of the underground utilities; and (3) Any other information that would assist in locating and avoiding damage to the underground utilities, in-cluding providing temporary markings when necessary indicating the location of the underground utility in locations where permanent utility markers do not exist.</t>
  </si>
  <si>
    <t xml:space="preserve">Except as provided in § 65-31-109, before beginning any excavation or demolition operation described in § 65-31-104, other than an impending emergency as defined in § 65-31-102, each person responsible for such exca-vation or demolition shall serve written, telephonic or e-mail notice of intent to excavate or demolish at least three (3) working days prior to the actual date of excavation or demolition, but not more than ten (10) full working days prior to such time, unless a different period has been agreed to in writing by the person responsible for the excava-tion or demolition and the operator or designated representative. </t>
  </si>
  <si>
    <t>An excavator shall exercise reasonable care to avoid damage caused by an excavation or demolition within the safety zone around the marked location of the underground utilities. For the purpose of this section, “safety zone” means a strip of land at least four feet (4') wide, but not wider than the width of the utility plus two feet (2') on ei-ther side of the utility.</t>
  </si>
  <si>
    <t>[Excavation does not include] the tilling of soil for agricultural purposes; or the digging of holes for fence posts on private property in any area that is not located within a recorded easement of an operator or that is not located within one hundred feet (100') of the edge of the pavement of a street or highway. “Agricultural purposes” includes surface activities, such as plowing, planting and combining, but does not include blasting, setting drainage tiles, subsoiling or other sub-surface activities[.]</t>
  </si>
  <si>
    <t>Each operator notified in accordance with § 65-31-106 shall stake or otherwise mark, prior to the noticed time of the proposed excavation or demolition, the surface of the tract or parcel of land affected by the excavation or demolition to indicate the approximate location of all its underground utilities that may be damaged as a result of the excavation or demolition. The operator shall not be required to indicate the depth of any such utility, but only the approximate ground location under which the utility is located.</t>
  </si>
  <si>
    <t>Each operator participating in a one-call service that has been notified in accordance with § 65-31-106 shall notify the one-call service that the operator has marked the approximate location of all of its underground utilities as required by this section or that the operator has no underground utilities in the proposed area of excavation. The operator shall provide this notice to the one-call service in accordance with procedures adopted by the one-call service for this notification.</t>
  </si>
  <si>
    <t>Any person who knowingly and willfully removes or otherwise destroys the stakes or other physical markings used to mark the horizontal route of an underground facility commits the offense of vandalism as set forth in § 39-14-408, and shall be subject to the punishment for vandalism as set forth in § 39-14-105.</t>
  </si>
  <si>
    <t>(a) Any person who violates any provision of this chapter commits a Class A misdemeanor, and is subject to a fine not to exceed two thousand five hundred dollars ($2,500) or a term of imprisonment not to exceed forty-eight (48) hours, or both.
(b)(1) Any excavator who violates the provisions of this chapter may be issued a citation by any local or state law enforcement officer or permitting agency inspector, and the issuer of a citation may require any excavator to cease work on any excavation or not start a proposed excavation until there has been compliance with the provisions of this chapter.</t>
  </si>
  <si>
    <t>(a) Any person who violates any provision of this chapter commits a Class A misdemeanor, and is subject to a fine not to exceed two thousand five hundred dollars ($2,500) or a term of imprisonment not to exceed forty-eight (48) hours, or both.
(b)(1) Any excavator who violates the provisions of this chapter may be issued a citation by any local or state law enforcement officer or permitting agency inspector, and the issuer of a citation may require any excavator to cease work on any excavation or not start a proposed excavation until there has been compliance with the provisions of this chapter.
(2) If, after receiving proper notification as required in § 65-31-106, an operator fails to locate its facilities as re-quired in § 65-31-108, an underground facility of such operator is damaged by an excavator who has complied with the provisions of this chapter; and such damage is a proximate result of the operator's failure to discharge such duty, then such excavator shall not be liable for such damage.</t>
  </si>
  <si>
    <t>Except as provided by Sections 251.155 and 251.156, a person who intends to excavate shall notify a notification center not earlier than the 14th day before the date the excavation is to begin or later than the 48th hour before the time the excavation is to begin, excluding Saturdays, Sundays, and legal holidays.</t>
  </si>
  <si>
    <t>“Excavate” means to use explosives or a motor, engine, hydraulic or pneumatically powered tool, or other mechanized equipment of any kind and includes auguring, backfilling, boring, compressing, digging, ditching, drilling, dragging, dredging, grading, mechanical probing, plowing-in, pulling-in, ripping, scraping, trenching, and tunneling to remove or otherwise disturb soil to a depth of 16 or more inches.  [AND] (a) This chapter does not apply to a contractor working in the public right-of-way under a contract with the Texas Department of Transportation.  (b) Excavation by an employee of the Texas Department of Transportation on a segment of the state highway sys-tem is not subject to this chapter if the excavation is more than 10 feet from the right-of-way line.  [AND] (a) Section 251.151 does not apply to:  (1) interment operations of a cemetery; (2) operations at a secured facility if: (A) the excavator operates each underground facility at the secured facility, other than those within a third-party underground facility easement or right-of-way; and (B) the excavation activity is not within a third-party underground facility or right-of-way; (3) routine railroad maintenance within 15 feet of either side of the midline of the track if the maintenance will not disturb the ground at a depth of more than 18 inches; (4) activities performed on private property in connection with agricultural operations; (5) operations associated with the exploration or production of oil or gas if the operations are not conducted within an underground facility easement or right-of-way; (6) excavations by or for a person that: (A) owns, leases, or owns a mineral leasehold interest in the real property on which the excavation occurs; and (B) operates all underground facilities located at the excavation site; or (7) routine maintenance by a county employee on a county road right-of-way to a depth of not more than 24 inches.</t>
  </si>
  <si>
    <t>(a) Each Class A underground facility operator contacted by the notification system shall mark the approximate location of its underground facilities at or near the site of the proposed excavation if the operator believes that marking the location is necessary. The operator shall mark the location not later than:  (1) the 48th hour after the time the excavator gives to the notification system notice of intent to excavate, exclud-ing Saturdays, Sundays, and legal holidays; (2) 11:59 a.m. on the Tuesday following a Saturday notification unless the intervening Monday is a holiday; (3) 11:59 a.m. on the Wednesday following a Saturday notification if the intervening Monday is a holiday; or (4) a time agreed to by the operator and the excavator.</t>
  </si>
  <si>
    <t xml:space="preserve">(a) Each operator of a Class A underground facility, including a political subdivision of this state, shall participate in a notification center as a condition of doing business in this state.
(b) Each operator of a Class A underground facility shall provide to the notification center:  (1) maps or grid locations or other identifiers determined by the operator indicating the location of the operator's underground facilities; (2) the name and telephone number of a contact person or persons; and (3) at least quarterly but, if possible, as those changes occur, information relating to each change in the operator's maps or grid locations or other identifiers or in the person or persons designated as the operator's contact person or persons. </t>
  </si>
  <si>
    <t>“Class B underground facility” means an underground facility that is used to produce, store, convey, transmit, or distribute:  (A) water; (B) slurry; or (C) sewage.  [AND]  The following are not subject to this chapter as underground facilities:  (1) an aboveground or underground storage tank, sump, or impoundment or piping connected to an aboveground or underground storage tank, sump, or impoundment located in the same tract of land as the storage tank, sump, or impoundment; (2) an underground facility operated by the owner of a secured facility and located entirely within the secured facility; (3) an underground facility that serves only the owner of the underground facility or the owner's tenant and that is located solely on the owner's property; (4) piping within a well bore; (5) the portion of an exploration and production underground facility that is located within the boundaries of the oil or gas field from which the oil and gas is produced and that is not located in the boundaries of an established easement or right-of-way granted for the benefit of a governmental entity or a private entity if the easement or right-of-way is granted for a public purpose; or (6) an underground facility that serves a cemetery and is located solely on the cemetery's property.</t>
  </si>
  <si>
    <t>(a) The board of directors of the corporation is composed of the following 12 members appointed by the governor:  (1) six representatives of the general public; (2) one representative of the gas industry; (3) one representative of the telecommunications industry; (4) one representative of the electric industry; (5) one representative of cable television companies; (6) one representative of municipalities; and (7) one representative of persons who engage in excavation operations who are not also facility operators.</t>
  </si>
  <si>
    <t>(a) An excavator that violates Section 251.151, 251.152, or 251.159 is liable for a civil penalty of not less than $500 or more than $1,000. If a county attorney or district attorney decides not to bring an action to recover the civil penalty, the board of directors of the corporation may, in accordance with Section 251.2011, give the excavator a warning letter and require the excavator to attend a safety training course approved by the board. The county attorney or district attorney shall notify the board of its decision.
(b) If it is found at the trial on a civil penalty that the excavator has violated this chapter and has been assessed a penalty under this section or has received a warning letter from the board one other time before the first anniversary of the date of the most recent violation, the excavator is liable for a civil penalty of not less than $1,000 or more than $2,000.
(c) If it is found at the trial on a civil penalty that the excavator has violated this chapter and has been assessed a penalty under this section at least two other times before the first anniversary of the date of the most recent viola-tion, or has been assessed a penalty at least one other time before the first anniversary of the date of the most re-cent violation and has received a warning letter from the board during that period, the excavator is liable for a civil penalty of not less than $2,000 or more than $5,000.</t>
  </si>
  <si>
    <t>(a) A person commits an offense if:
(1) the person without authorization from the owner or operator of the facility intentionally removes, damages, or conceals a marker or sign giving information about the location of a Class A underground facility; and
(2) the marker or sign gives notice of the penalty for intentional removal, damage, or concealment of the marker or sign.
(b) An offense under this section is a Class B misdemeanor.</t>
  </si>
  <si>
    <t>(1)(a) Before excavating, an excavator shall notify each operator with an underground facility in the area of the proposed excavation.
(b) The requirements of Subsection (1)(a) do not apply:
(i) if there is an emergency;
(ii) while gardening; or
(iii) while tilling private ground.
(2) The notice required by Subsection (1) shall:
(a) be given:
(i) by telephone;
(ii) in person; or
(iii) by other means acceptable to each operator;
(b) be given not:
(i) less than 48 hours before excavation begins; or
(ii) more than 14 days before excavation begins; and</t>
  </si>
  <si>
    <t>An excavator may not use any power-operated or power-driven excavating or boring equipment within 24 inches of the markings made in accordance with Section 54-8a-5 unless the excavator determines the exact location of the underground facility by excavating with hand tools to confirm that the excavation will not damage the underground facilities.</t>
  </si>
  <si>
    <t>(1)(a) Before excavating, an excavator shall notify each operator with an underground facility in the area of the proposed excavation.
(b) The requirements of Subsection (1)(a) do not apply:  (i) if there is an emergency; (ii) while gardening; or (iii) while tilling private ground.</t>
  </si>
  <si>
    <t>(3) The markings required by this section shall conform with marking standards established by the American Pub-lic Works Association for temporary markings.
(4) Each marking is valid for not more than 14 calendar days from the date notice is given.
(5) If multiple lines exist:
(a) the markings must indicate the number of lines; or
(b) all lines must be marked.</t>
  </si>
  <si>
    <t>(1)(a) Within 48 hours of the receipt of the notice required by Section 54-8a-4, the operator shall:  (i) mark the location of its underground facilities in the area of the proposed excavation; or (ii) notify the excavator, by telephonic or electronic message or indication at the excavation site, that the operator does not have any underground facility in the area of the proposed excavation.</t>
  </si>
  <si>
    <t>(1) An operator shall file with the county clerk of a county in which the operator has an underground facility the following:  (a) the name of each municipality, city, or town in which the operator has an underground facility within that county; (b) the operator's name; (c) the title, telephone number, and address of the operator's representative designated to receive calls regarding excavation; and (d) a statement concerning whether the operator is a member of an association and, if the operator is a member of an association, the name of and contact information for the association.</t>
  </si>
  <si>
    <t>Any operator installing a nonmetallic facility, such as a sewer, water, or fiber optic line, shall install the nonmetal-lic facility so that it can be located with standard underground facility detection devices or in a concrete conduit system.  [AND]  (1)(a) An operator or person installing or replacing a sewer lateral cleanout beginning August 1, 2009 shall install or replace the sewer lateral cleanout in a manner so that the lateral can be located, including:  (i) house sheets; or (ii) electronic markers.  (b) An operator or person installing a sewer lateral cleanout shall notify the sewer operator of the sewer lateral cleanout location for record keeping purposes.  (2) Beginning on August 1, 2009, a sewer operator shall maintain records identifying where all new, replaced, or contractor-identified sewer lateral cleanouts are located within the sewer operator's jurisdiction.</t>
  </si>
  <si>
    <t>(b) “Operator” does not include an owner of real property where underground facilities are:
(i) located within :
(A) the owner's property; or
(B) a public street adjacent to the owner's property, a right-of-way adjacent to the owner's property, or a pub-lic utility easement adjacent to the owner's property;
(ii) used exclusively to furnish services to the owner's property; and
(iii) maintained under the operation and control of that owner.</t>
  </si>
  <si>
    <t>(1) There is created within the commission the Underground Facilities Damage Dispute Board to arbitrate a dis-pute arising from:
(a) an operator's or excavator's violation of this chapter; and
(b) damage caused by excavation during an emergency.
(2) The board consists of five members appointed by the governor as follows:
(a) one member from a list of names provided to the governor by a group representing operators;
(b) one member from a list of names provided to the governor by the Associated General Contractors;
(c) one member from a list of names provided to the governor by Blue Stakes of Utah;
(d) one member from a list of names provided to the governor by the Utah Home Builders Association; and
(e) one member from the Division of Public Utilities.</t>
  </si>
  <si>
    <t>(1) A civil penalty may be imposed for a violation of this chapter as provided in this section.
(2) A civil penalty under this section may be imposed on:
(a) any person who violates this chapter in an amount no greater than $2,500 for each violation with a maximum civil penalty of $100,000 per excavation; or
(b) an excavator who fails to provide notice of an excavation in accordance with Section 54-8a-4 in an amount no greater than $500 in addition to the amount under Subsection (2)(a).</t>
  </si>
  <si>
    <t>In addition to or in lieu of part of or all of a civil penalty, the excavator or operator may be required to undertake actions that are designed to prevent future violations of this chapter, including attending safety and compliance training, improving internal monitoring and compliance processes and procedures, or any other action that may result in compliance with this chapter.</t>
  </si>
  <si>
    <t>At least 48 hours, excluding Saturdays, Sundays and legal holidays, but not more than 30 days before com-mencing excavation activities, each person required to give notice of excavation activities shall notify the system referred to in section 7002 of this title. Such notice shall set forth a reasonably accurate and readily identifiable description of the geographical location of the proposed excavation activities.</t>
  </si>
  <si>
    <t>Any person engaged in excavating activities in the approximate location of underground utility facilities marked pursuant to section 7006 of this title shall take reasonable precautions to avoid damage to underground utility facilities, including but not limited to any substantial weakening of the structural or lateral support of such facilities or penetration, severance or destruction of such facilities. When excavation activities involve horizontal or directional boring, the person engaged in excavation activities shall expose underground facilities to verify their location and depth, in a safe manner, at each location where the work will cross a facility and at reasonable intervals when paralleling an underground facility. Powered or mechanized equipment may only be used within the ap-proximate location where the facilities have been verified.</t>
  </si>
  <si>
    <t>“Excavation activities” means activities involving the removal of earth, rock or other materials in the ground, disturbing the subsurface of the earth, or the demolition of any structure, by the discharge of explosives or the use of powered or mechanized equipment, including but not limited to digging, trenching, blasting, boring, drilling, hammering, post driving, wrecking, razing, or tunneling, within 100 feet of an underground utility facility. Excavation activities shall not include the tilling of the soil for agricultural purposes, routine home gardening with hand tools outside easement areas and public rights-of-way, activities relating to routine public highway maintenance, or the use of hand tools by a company, or the company's agent or a contractor working under the agent's direction, to locate or service the company's facilities, provided the company has a written damage prevention program.</t>
  </si>
  <si>
    <t xml:space="preserve">A company notified in accordance with section 7005 of this title shall, within 48 hours, exclusive of Saturdays, Sundays and legal holidays, of the receipt of the notice, mark the approximate location of its underground utility facilities in the area of the proposed excavation activities; provided, however, if the company advises the person that the proposed excavation area is of such length or size that the company cannot reasonably mark all of the un-derground utility facilities within 48 hours, the person shall notify the company of the specific locations in which the excavation activities will first occur and the company shall mark facilities in those locations within 48 hours and the remaining facilities within a reasonable time thereafter. </t>
  </si>
  <si>
    <t>Such markings shall be with stakes or waterproof paint, using colors prescribed by the
American Public Works Association or the American Society of Mechanical Engineers to
identify the type of utility facility in place, or by other means acceptable to the company
and the excavator.</t>
  </si>
  <si>
    <t>Following receipt of an Underground Facility Damage Prevention Report or annual report,
the Board may request the Department of Public Service to investigate the facts and
make a report.</t>
  </si>
  <si>
    <t>No company shall be exempt from membership in the damage prevention system unless it can show that the cost of such membership outweighs the benefit, both to such company and to other affected persons.</t>
  </si>
  <si>
    <t>Any person who violates any provisions of sections 7004 through 7007 of this title as to an underground gas distribution or transmission facility shall also be subject to the civil penalties described in section 2816 of this ti-tle. However, a person who has been assessed a civil penalty pursuant to section 2816 of this title shall not be sub-ject to the payment of an assessed penalty under the provisions of this section for the same violation.</t>
  </si>
  <si>
    <t>Nothing in this chapter shall apply to:  1. Any hand digging performed by an owner or occupant of a property.  2. The tilling of soil for agricultural purposes.  3. Any excavation done by a railroad when the excavation is made entirely on the land which the railroad owns and on which the railroad operates, provided there is no encroachment on any operator's rights-of-way or easements.  4. An excavation or demolition during an emergency, as defined in § 56-265.15, provided all reasonable precaution has been taken to protect the underground utility lines.  In the case of the state highway systems or streets and roads maintained by political subdivisions, officials of the Department of Transportation or the political subdivision where the use of such highways, roads, streets or other public way is impaired by an unforeseen occurrence shall determine the necessity of repair beginning immediately after the occurrence.  5. Any excavation for routine pavement maintenance, including patch type paving or the milling of pavement surfaces, upon the paved portion of any street, road, or highway of the Commonwealth provided that any such excavation does not exceed a depth of twelve inches (0.3 meter).  6. Any excavation for the purpose of mining pursuant to and in accordance with the requirements of a permit is-sued by the Department of Mines, Minerals and Energy.  7. Any hand digging performed by an operator to locate the operator's utility lines in response to a notice of exca-vation from the notification center, provided all reasonable precaution has been taken to protect the underground utility lines.  8. Any installation of a sign that does not involve excavation as defined in § 56-265.15.  [AND]  Employees of the Virginia Department of Transportation acting within the scope of their employment, and certain employees of those counties, cities, and towns which maintain their streets or roads in accordance with § 33.1-23.5:1 or § 33.1-41.1 performing street or roadway maintenance operations and acting within the scope of their employment, excavating entirely within the right-of-way of a public road, street or highway of the Common-wealth shall not be required to comply with the provisions of this chapter if reasonable care is taken to protect the utility lines placed in the right-of-way by permit and if they:  1. Excavate within the limits of the original excavation; on the traveled way, shoulders or drainage features of a public road, street, or highway and any excavation does not exceed eighteen inches (0.45 meter) in depth below the grade existing prior to such excavation; or 2. Are replacing previously existing structures in their previous locations.</t>
  </si>
  <si>
    <t>If a proposed excavation or demolition is planned in such proximity to the underground utility line that the utility line may be destroyed, damaged, dislocated, or disturbed, the operator shall mark the approximate horizontal location of the underground utility line on the ground to within two feet of either side of the underground utility line by means of stakes, paint, flags, or a combination thereof. The operator shall mark the underground utility line and report the marking status to the excavator-operator information exchange system by no later than 7:00 a.m. on the third working day following the excavator's notice to the notification center, unless the operator is un-able to do so due to extraordinary circumstances.</t>
  </si>
  <si>
    <t>Locators shall be trained in applicable locating industry standards and practices no less stringent than the National Utility Locating Contractors Association's locator training standards and practices. Each locator's training shall be documented. Such documents shall be maintained by the operator or contract locator.</t>
  </si>
  <si>
    <t xml:space="preserve">A. All markings shall be suitable for their intended purpose for a period of 15 working days beginning at 7 a.m. on the next working day following notice by the excavator to the notification center. 
B. Markings shall be made at sufficient intervals to clearly indicate the approximate horizontal location and direction of the underground utility line. However, the distance between any two marks indicating the same utility line shall not exceed 20 feet. Site conditions or directional changes of the underground utility line shall be considered to determine the need for shorter distance between marks. 
C. Markings of underground utility lines shall be by means of stakes, paint, flags, or combination thereof. The terrain, site conditions, and the type and extent of the proposed excavation shall be considered to determine the most suitable means to mark underground utility lines. 
D. Paint marks shall be approximately 8 to 10 inches in length and one to two inches in width except when "spot" marking is necessary. 
E. A minimum of three separate marks shall be made for each underground utility line marking. 
F. Valve box covers that are at grade and visible shall be marked with the appropriate color in accordance with the Act. 
G. If in the process of marking an underground utility line, a customer-owned underground utility line of the same type is discovered, the operator or its contract locator shall make a reasonable effort to contact the excavator or the customer to advise of the presence of the line. 
H. Where the proposed excavation crosses an underground utility line, markings shall be at intervals that clearly define the route of the underground line. 
I. All markings shall extend if practical, a reasonable distance beyond the boundaries of the specific location of the proposed work as detailed on the ticket. 
J. If the use of line marking is considered damaging to property (driveways, landscaping, historic locations to the extent boundaries are known), "spot" marking or other suitable marking methods shall be used. 
K. Markings shall be valid for an excavation site for 15 working days beginning at 7 a.m. on the next working day following notice to the notification center by the excavator or until one of the following events occurs: 
1. The markings become faded, illegible or destroyed; or 
2. If the markings were placed in response to an emergency and the emergency condition has ceased to exist. 
L. Where permitted by the operator's records, all utility lines of the same type in the same trench owned by the same operator shall be marked individually or by a single mark. If a single mark is used, the number of the utility lines shall be indicated at every other mark. 
M. Operators or their contract locators shall use all information necessary to mark their facilities accurately. 
N. Markings of an underground pipeline greater than 12 inches in nominal outside dimension shall include the size in inches at every other mark. 
O. Duct structures and conduit systems shall be marked in accordance with the horizontal marking symbols for such structures and conduit systems as shown in item nine of the Virginia Underground Utility Marking Best Practices as provided in the Virginia Underground Utility Marking Standards (March 2004) published by the division (http://www.state.va.us/scc/division/urs/mutility/va_uums.pdf). 
P. In areas where marks would be destroyed, offset markings shall be made using horizontal marking symbols as shown in item 15 of the Virginia Underground Utility Marking Best Practices as provided in the Virginia Underground Utility Marking Standards (March 2004) published by the division (http://www.state.va.us/scc/division/urs/mutility/va_uums.pdf). 
Q. The assigned letter designations for each operator to be used in conjunction with markings of underground utility lines shall be the same as those assigned by the notification center certified for a geographic area, subject to the review of the same and approval of such designations in writing by the advisory committee. Such approved designations by the advisory committee shall be deemed final unless appealed to the commission within 30 days of the advisory committee's written evidence of approval. Operators wishing to appeal the letter designations assigned in accordance with this section may file an appropriate formal pleading with the commission seeking review of the assigned letter designation within 30 days of the issuance of the written approval of the advisory committee. 
R. The symbols for marking of underground utility lines in compliance with § 56-265.19 F (ii) of the Act shall be the same as those shown in the Virginia Underground Utility Marking Standards (March 2004) published by the division (http://www.state.va.us/scc/division/urs/mutility/va_uums.
.pdf).
Q. The assigned letter designations for each operator to be used in conjunction with markings of underground utility lines shall be the same as those assigned by the notification center certified for a geographic area, subject to the review of the same and approval of such designations in writing by the advisory committee. Such approved designations by the advisory committee shall be deemed final unless appealed to the commission within 30 days of the advisory committee's written evidence of approval. Operators wishing to appeal the letter designations assigned in accordance with this section may file an appropriate formal pleading with the commission seeking review of the assigned letter designation within 30 days of the issuance of the written approval of the advisory committee.
R. The symbols for marking of underground utility lines in compliance with § 56-265.19 F (ii) of the Act shall be the same as those shown in the Virginia Underground Utility Marking Standards (March 2004) published by the division (http://www.state.va.us/scc/division/urs/mutility/va_uums.pdf). </t>
  </si>
  <si>
    <t>Notwithstanding the provisions of § 56-257.1, any plastic or other nonmetallic utility lines installed underground on and after July 1, 2002, shall be installed in such a manner as to be locatable by the operator for the purposes of this chapter.</t>
  </si>
  <si>
    <t>The Commission may, by judgment entered after a hearing on notice duly served on any person not less than 30 days before the date of the hearing, impose a civil penalty not exceeding $2,500 for each violation, if it is proved that the person violated any of the provisions of this chapter as a result of a failure to exercise reasonable care. [AND]  Except for counties, cities, and towns, an excavator who willfully fails to notify the notification center of proposed excavation or demolition shall be liable to the operator whose facilities are damaged by that excavator, for three times the cost to repair the damaged property, provided the operator is a member of the notification center. The total amount of punitive damages awarded under this section, as distinguished from actual damages, shall not exceed $10,000 in any single cause of action.</t>
  </si>
  <si>
    <t>Any contract locator acting on behalf of an operator and failing to perform the duties imposed by this chapter shall be subject to the liabilities in § 56-265.25 and the civil penalties in § 56-265.32.</t>
  </si>
  <si>
    <t>The Commission may, by judgment entered after a hearing on notice duly served on any person not less than 30 days before the date of the hearing, impose a civil penalty not exceeding $2,500 for each violation, if it is proved that the person violated any of the provisions of this chapter as a result of a failure to exercise reasonable care. [AND] If an underground utility line of an operator is damaged, as the proximate result of the operator's failure to comply with any provision of this chapter, by any person who has complied with the provisions of this chapter, the operator shall be liable to such person for the total cost to repair any damage to the equipment or facilities of such person resulting from such damage to the operator's underground utility line.</t>
  </si>
  <si>
    <t>Before commencing any excavation, excluding agriculture tilling less than twelve inches in depth, the excavator shall provide notice of the scheduled commencement of excavation to all owners of underground facilities through a one-number locator service.</t>
  </si>
  <si>
    <t>[Excavation does not include] the tilling of soil less than twelve inches in depth for agricultural purposes, or road and ditch maintenance that does not change the original road grade or ditch flowline.  [AND] An excavation of less than twelve inches in vertical depth on private noncommercial property shall be exempt from the requirements of RCW 19.122.030, if the excavation is being performed by the person or an employee of the person who owns or occupies the property on which the excavation is being performed.</t>
  </si>
  <si>
    <t>Upon receipt of the notice provided for in this section, the owner of the underground facility shall provide the excavator with reasonably accurate information as to its locatable underground facilities by surface-marking the location of the facilities. If there are identified but unlocatable underground facilities, the owner of such facilities shall provide the excavator with the best available information as to their locations. The owner of the underground facility providing the information shall respond no later than two business days after the receipt of the notice or before the excavation time, at the option of the owner, unless otherwise agreed by the parties.</t>
  </si>
  <si>
    <t>“Marking” means the use of stakes, paint, or other clearly identifiable materials to show the field location of underground facilities, in accordance with the current color code standard of the American public works association. Markings shall include identification letters indicating the specific type of the underground facility.</t>
  </si>
  <si>
    <t>“Underground facility” means any item buried or placed below ground for use in connection with the storage or conveyance of water, sewage, electronic, telephonic or telegraphic communications, cablevision, electric energy, petroleum products, gas, gaseous vapors, hazardous liquids, or other substances and including but not limited to pipes, sewers, conduits, cables, valves, lines, wires, manholes, attachments, and those parts of poles or anchors below ground. This definition does not include pipelines as defined in subsection (17) of this section, but does include distribution systems owned and operated under franchise for the sale, delivery, or distribution of natural gas at retail.</t>
  </si>
  <si>
    <t>) Any person who violates any provision of this chapter not amounting to a violation of RCW 19.122.055, and which violation results in damage to underground facilities, is subject to a civil penalty of not more than one thou-sand dollars for each violation. All penalties recovered in such actions shall be deposited in the general fund.</t>
  </si>
  <si>
    <t>(1)(a) Any excavator who fails to notify the one-number locator service and causes damage to a hazardous liquid or gas pipeline is subject to a civil penalty of not more than ten thousand dollars for each violation.  (b) The civil penalty in this subsection may also be imposed on any excavator who violates RCW 19.122.090.  [AND]  (1) Any person who violates any provision of this chapter not amounting to a violation of RCW 19.122.055, and which violation results in damage to underground facilities, is subject to a civil penalty of not more than one thou-sand dollars for each violation. All penalties recovered in such actions shall be deposited in the general fund.  (2) Any excavator who willfully or maliciously damages a field- marked underground facility shall be liable for treble the costs incurred in repairing or relocating the facility. In those cases in which an excavator fails to notify known underground facility owners or the one-number locator service, any damage to the underground facility shall be deemed willful and malicious and shall be subject to treble damages for costs incurred in repairing or re-locating the facility.  [AND]  Any excavator who excavates, without a valid excavation confirmation code when required under this chapter, within thirty-five feet of a transmission pipeline is guilty of a misdemeanor.</t>
  </si>
  <si>
    <t>Any person who willfully damages or removes a permanent marking used to identify an underground facility or pipeline, or a temporary marking prior to its intended use, is subject to a civil penalty of not more than one thousand dollars for each act.  [AND]  Any person who intentionally provides an operator with a false excavation confirmation code is guilty of a misdemeanor.</t>
  </si>
  <si>
    <t>Except as provided in section seven of this article, any person who intends to perform excavation or demolition work shall:  (1) Not less than forty-eight hours, excluding Saturdays, Sundays and federal or state legal holidays, nor more than ten work days prior to the beginning of such work, notify the one-call system of the intended excavation or demolition and provide the following information:</t>
  </si>
  <si>
    <t>[Excavation] does not include underground or surface mining operations or related activities or the tilling of soil for agricultural purposes or for domestic gardening. Further, for purposes of this article, the terms “excavate” and “excavation” do not include routine maintenance of paved public roads or highways by employees of state, county or municipal entities or authorities which:   (1) Perform all work within the confines of the traveled portion of the paved public way; and (2) Do not excavate to a depth greater than twelve inches measured from the top of the paved road surface.</t>
  </si>
  <si>
    <t>Within forty-eight hours, excluding Saturdays, Sundays and legal federal or state holidays, after receipt of a notification by the one-call system from an excavator of a specific area where excavation or demolition will be performed, the operator of underground facilities shall:  (1) Respond to such notification by providing to the excavator the approximate location, within two feet horizontally from the outside walls of such facilities, and type of underground facilities at the site; and (2) Use the color code prescribed in section six of this article when providing temporary marking of the approximate loca-tion of underground facilities; or (3) Notify the excavator that the operator did not leave a temporary marking of the location of underground facilities be-cause there are no lines in the area of the proposed excavation or demolition.</t>
  </si>
  <si>
    <t>(b) Each member shall provide the following information to the one-call system on forms developed and provided for that purpose by the one-call system:  (1) The name of the member; (2) The geographic location of the member's underground facilities as prescribed by the one-call system; and (3) The member's office address and telephone number to which inquiries may be directed as to the locations of the operator's underground facilities.
(c) Each member shall revise in writing the information required by subsection (b) of this section as soon as reasonably practicable, but not to exceed one hundred eighty days, after any change.</t>
  </si>
  <si>
    <t>Privately owned public water utilities regulated by the Public Service Commission, state agencies, municipalities and counties and municipal and county agencies may be voluntary members of such a one-call system.</t>
  </si>
  <si>
    <t>Any person who fails to notify the one-call system prior to performing any excavation or demolition, or fails to follow the reporting provisions of this section, or who violates any other provision of this section, shall be guilty of a misdemeanor and, upon conviction thereof, shall be fined not more than five thousand dollars.</t>
  </si>
  <si>
    <t>An excavator shall do all of the following:  1. Provide advance notice not less than 3 working days before the start of nonemergency excavation to the one-call system.
the one-call system.</t>
  </si>
  <si>
    <t xml:space="preserve">Maintain an estimated minimum clearance of 18 inches between a marking for an unexposed underground transmission facility that is marked under sub. (2m) and the cutting edge or point of any power-operated excavating or earth moving equipment, except as is necessary at the beginning of the excavation process to penetrate and remove the surface layer of pavement. When the underground transmission facility becomes exposed or if the transmission facility is already exposed, the excavator may reduce the clearance to 2 times the known limit of control of the cutting edge or point of the equipment or 12 inches, whichever is greater. </t>
  </si>
  <si>
    <t>A transmission facilities owner shall do all of the following:  1. Respond to a planning notice within 10 days after receipt of the notice by conducting field markings, providing records and taking other appropriate responses.  2. Respond to an excavation notice within 3 working days by marking the location of transmission facilities and, if applicable, laterals as provided under par. (b) in the area described in the excavation notice.  3. Provide emergency locater service within 24 hours after receiving a request for that service.</t>
  </si>
  <si>
    <t>“Transmission facilities” includes all pipes, pipelines, wires, cables, ducts, wirelines and associated facilities, whether underground or aboveground, regardless of the nature of their transmittants or of their in-service applica-tion. The term includes, but is not restricted to, utility facilities, government-owned facilities, facilities transporting hazardous materials, communications and data facilities, drainage and water facilities and sewer systems. The term does not include culverts.</t>
  </si>
  <si>
    <t>Owners of private transmission facilities may be members.</t>
  </si>
  <si>
    <t>Any person who willfully and knowingly violates this section may be required to forfeit $2,000 for each offense. Each day of continued violation constitutes a separate offense. 
.</t>
  </si>
  <si>
    <t>Whoever intentionally removes, moves or obliterates a transmission facilities marking placed by the transmission facilities owner may be fined not more than $500 or imprisoned for not more than 30 days or both. This paragraph does not apply to an excavator who removes or obliterates markings during an excavation</t>
  </si>
  <si>
    <t>Any person who willfully and knowingly violates this section may be required to forfeit $2,000 for each offense. Each day of continued violation constitutes a separate offense.</t>
  </si>
  <si>
    <t>Except as hereafter provided, no excavator shall make or begin excavation without first notifying the notification center of the proposed excavation. Notice shall be given by telephone, e-mail, fax or other electronic medium approved by the notification center at least two (2) full business days, but not more than fourteen (14) business days prior to any excavation to the notification center pursuant to W.S. 37-12-304.</t>
  </si>
  <si>
    <t>[Excavation does not include] tilling of soil and gardening or agricultural purposes[.]</t>
  </si>
  <si>
    <t>An operator shall at its expense, upon receipt of the notice provided for in subsection (c) of this section, use reasonable care to mark the location of the underground facilities with stakes, flags, paint or by other clearly identifiable marking within twenty-four (24) inches horizontally from the exterior sides of the operator's underground facilities. The location shall be marked using American Public Works Association uniform color standards. If requested by the excavator, the operator receiving the notice shall advise the excavator of the nature, location, size, function and depth if known, of underground facilities in the proposed excavation area. The operator shall respond no later than two (2) full business days after receipt of the notice from the notification center or at a time otherwise mutually agreed to by the operator and excavator.</t>
  </si>
  <si>
    <t>Every operator shall file with the notification center a general description of the area served together with the name, address and telephone number of the person from whom necessary information may be obtained concerning the location of underground facilities.</t>
  </si>
  <si>
    <t>(a) The following oil and gas production facilities are not subject to this act:
(i) Aboveground or underground storage tanks, sumps, impoundments or piping connected to aboveground or un-derground storage tanks, sumps or impoundments located in the same tract of land as the storage tanks, sumps or impoundments;
(ii) Underground production facilities operated by the owner of a secured facility which are located entirely within the secured facility;
(iii) Piping within a well bore;
(iv) Underground facilities which are located on a production lease or unit and which are operated by a person:
(A) Who owns, in whole or in part, the mineral lease rights to that production lease or unit; and
(B) Who operates the underground facility only for their own use.
(b) An underground facility which extends beyond the boundaries of a production lease or unit is exempt only for that portion of the facility which is located within the boundaries of the lease or unit.
(c) An underground facility which contains gas or hazardous liquid shall not be exempted under the provisions of this act as provided by paragraph (a)(iv) of this section if the facility is located within the boundaries of, or within one-eighth (   1/8 ) of a mile of, an incorporated or unincorporated city or town, or any residential or commercial area, subdivision, business or shopping area, community development or any similarly populated area, or on an established surface or underground easement, or if it contains more than one hundred (100) parts per million of hydrogen sulfide.
(d) Underground facilities located on private property owned by and existing for the exclusive use of that private property owner are exempt from the provisions of this act.
(e) Private domestic water and sewer lines located outside any incorporated area and serving nine (9) or fewer service hook-ups, private irrigation and drainage lines and ditches, irrigation district and drainage district lines and ditches, and private livestock water pipelines and facilities are exempt from the provisions of this act.
(f) Nothing in this section shall prohibit an operator of an underground facility which is exempted under this sec-tion to voluntarily register that facility under this act.
(g) Underground facilities operated by the owner of a secured facility which are located entirely within the se-cured facility are exempt from the provisions of this act.</t>
  </si>
  <si>
    <t>(g) With respect to operators:
(i) Every operator in Wyoming shall join and participate in the notification center pursuant to W.S. 37-12-304(a). Any operator who does not join or participate in the notification center shall be liable for a fine of five hundred dollars ($500.00) each year it is not in compliance with this subsection;
(ii) If any underground facility located in the service area of an operator is damaged as a result of the operator's failure to join or participate in the notification center pursuant to W.S. 37-12-304(a), the court shall impose upon such operator a civil penalty up to the amount of five thousand dollars ($5,000.00) for the first offense and up to twenty-five thousand dollars ($25,000.00) for a second offense within a twelve (12) month period after the first offense. If any underground facility located in the service area of an operator is damaged as a result of the opera-tor's failure to join or participate in the notification center pursuant to W.S. 37-12-304(a) on more than two (2) separate occasions within a twelve (12) month period from the date of the first failure to comply with W.S. 37-12-304(a), then the civil penalty shall be up to seventy-five thousand dollars ($75,000.00). Upon a first offense, the operator may be required by the court to complete an excavation safety training program with the notification cen-ter;
(iii) If any underground facility is damaged as a result of the operator's failure to comply with W.S. 37-12-304(a) or failure to use reasonable care in the marking of the damaged underground facility, the operator shall be liable for:
(A) Any cost or damage incurred by the excavator as a result of any delay in the excavation project while the underground facility is restored, repaired or replaced, together with reasonable costs and expenses of suit, in-cluding reasonable attorney fees; and
(B) Any injury or damage to persons or property resulting from the damage to the underground facility. The op-erator shall also indemnify and defend the affected excavator against any and all claims or actions, if any, for personal injury, death, property damage or service interruption resulting from the damage to the underground facility.
(iv) If an operator, after receipt of a notice from an excavator or notification center pursuant to W.S. 37-12-302(c), fails to mark the location of its underground facilities within the time period specified in W. S. 37-12-302(d), and unless the failure resulted from circumstances beyond the operator's control, the court shall impose upon the op-erator a civil penalty of up to five hundred dollars ($500.00) for each violation. For purposes of this paragraph, each day of delay in marking underground facilities shall be a separate violation.</t>
  </si>
  <si>
    <t>(h) With respect to excavators:
(i) Every excavator shall notify the notification center pursuant to W. S. 37-12-302(c) prior to commencing any excavation activity. Any excavator who fails to notify the notification center pursuant to W.S. 37-12-302(c) shall be liable for a civil penalty in the amount of five hundred dollars ($500.00);
(ii) If an excavator fails to comply with W.S. 37-12-302(c) and damages an underground facility during excava-tion, the excavator shall be liable for a civil penalty up to the amount of five thousand dollars ($5,000. 00) for the first offense and up to twenty-five thousand dollars ($25,000.00) for a second offense within a twelve (12) month period after the date of the first offense. If an excavator fails to comply with W.S. 37-12-302(c) on more than two (2) separate occasions within a twelve (12) month period from the date of the first failure to comply with W.S. 37-12-302(c), then the civil penalty shall be up to seventy-five thousand dollars ($75,000.00). Upon a first offense, the excavator may be required to complete an excavation safety training program with the notification center;
(iii) If an excavator requests a facilities locate on an expedited basis (less than two (2) full business days) for an emergency excavation and the excavation at issue was not an emergency and did not require a locate on an expe-dited basis, the excavator shall be liable for a civil penalty of up to five hundred dollars ($500.00) for each false emergency locate incident;
(iv) If an excavator fails to comply with W.S. 37-12-302(c) and damages an underground facility during an exca-vation, or fails to exercise reasonable care in excavating and damages a located underground facility during an ex-cavation, the excavator shall be liable for:
(A) Any cost or damage incurred by the operator in restoring, repairing or replacing its damaged underground facility, together with reasonable costs and expenses of suit, including reasonable attorney fees; and
(B) Any injury or damage to persons or property resulting from the damage to the underground facility. The ex-cavator shall also indemnify and defend the operator against any and all claims or actions, if any, for personal injury, death, property damage or service interruption resulting from the damage to the underground facility.
(v) Subparagraph (iv)(A) of this subsection shall not apply to an excavator if the operator of the underground fa-cility has failed to comply with W.S. 37-12-302(d) or 37-12-304(a).</t>
  </si>
  <si>
    <t>(1) North -- Underground Service Alert North -- www.usanorth.org; (2) South -- Dig Alert -- www.digalert.org</t>
  </si>
  <si>
    <t>(1) Idaho -- Dig Line, Inc. -- www.digline.com; (2) Idaho (Bonner/Boundary) -- Pass Word -- www.passwordinc.com; (3) Idaho (Kootenai County) -- Pass Word -- www.passwordinc.com; (4) Idaho (Shoeshone/Benewah) -- Pass Word -- www.passwordinc.com.</t>
  </si>
  <si>
    <t>(1) Outside of Chicago -- JULIE -- www.illinois1call.com; (2) Chicago -- Digger -- Chicago Utility Alert Network -- www.egov.cityofchicago.org.</t>
  </si>
  <si>
    <t>(1) West of Chesapeake Bay -- Miss Utility of Maryland -- www.missutility.net; (2) East of Chesapeake Bay -- Miss Utility of Delmarva -- www.missutilitydelmarva.com</t>
  </si>
  <si>
    <t>(1) Montana -- Montana One Call Center -- www.callbeforeyoudig.org; (2) Montana (Flathead and Lincoln Counties) -- Montana One Call Center -- www.udig.org</t>
  </si>
  <si>
    <t>(1) New York (North of Five Boroughs) -- Dig Safely New York -- www.digsafelynewyork.com; (2) New York (Five Boroughs and Long Island) -- DigNet -- www.dignetnycli.com.</t>
  </si>
  <si>
    <t>(1) Texas -- Texas 811 -- www.texas811.org; (2) Texas -- Lone Star Notification Center -- www.lsnconecall.com.</t>
  </si>
  <si>
    <t>The nformation contained in this spreadsheet is provided as a public service and is intended for general information purposes only. The information is provided by the North American Telecommunications Damage Prevention Council (NTDPC) and while we strive to keep the information up to date and correct, we make no representations or warranties of any kind, express or implied, about the completeness, accuracy, reliability, suitability or availability with respect to the website or the information, products, services, or related graphics contained on the website for any purpose.  PHMSA expressly disclaims liability for errors and omissions in the contents of this website. If any information you are using requires an absolute assurance for any reason as to its accuracy, please consult your primary source materials.</t>
  </si>
  <si>
    <t>(k) Upon request of the operator, the person filing the notice of intent to excavate shall whiteline the proposed excavation site prior to locates being performed.</t>
  </si>
  <si>
    <t>66-1809(a) Upon receiving information as provided in K.S.A. 2001 Supp. 68-1806, and amendments thereto, an excavator shall exercise such reasonable care as may be necessary for the protection of any underground facility in and near the construction area when working in close proximity to any such underground facility.  K.A.R. 82-14-1(n) n)
“Reasonable care” means the precautions taken by an excavator to conduct an excavation in a careful and prudent manner. Reasonable care shall include the following:
1.
Providing for proper support and backfill around all existing underground facilities;
2.
Using nonintrusive means, as necessary, to expose the existing facility in order to visually determine that there will be no conflict between the facility and the proposed excavation path when the path is within the tolerance zone of the existing facility;
3.
Exposing the existing facility at intervals as often as necessary to avoid damage when the proposed excavation path is parallel to and within the tolerance zone of an existing facility; and
4.
Maintaining the visibility of the markings that indicate the location of underground utilities throughout the excavation period.</t>
  </si>
  <si>
    <t xml:space="preserve"> K.A.R. 82-14-1(n) n)
“Reasonable care” means the precautions taken by an excavator to conduct an excavation in a careful and prudent manner. Reasonable care shall include the following:
2.
Using nonintrusive means, as necessary, to expose the existing facility in order to visually determine that there will be no conflict between the facility and the proposed excavation path when the path is within the tolerance zone of the existing facility;
</t>
  </si>
  <si>
    <t xml:space="preserve"> K.A.R. 82-14-1(n) n)
“Reasonable care” means the precautions taken by an excavator to conduct an excavation in a careful and prudent manner. Reasonable care shall include the following:
4.
Maintaining the visibility of the markings that indicate the location of underground utilities throughout the excavation period.</t>
  </si>
  <si>
    <t>66-1806(e) (e) If the excavator notifies the notification center, within two working days after the initial identification of the tolerance zone by the operator, that the identifiers have been improperly removed or altered, the operator shall make a reasonable effort to reidentify the tolerance zone within one working day after the operator receives actual notice from the notification center.</t>
  </si>
  <si>
    <t>66-1810  When any contact with or damage to any underground facility occurs, the operator shall be informed immediately by the excavator. Upon receiving such notice, the operator immediately shall dispatch personnel to the location to provide necessary temporary or permanent repair of the damage. If the protective covering of an electrical line is penetrated or dangerous gases or fluids are escaping from a broken line, the excavator immediately shall inform emergency personnel of the municipality in which such electrical short or broken line is located and take any other action as may be reasonably necessary to protect persons and property and to minimize hazards until arrival of the operator’s personnel or emergency first responders.</t>
  </si>
  <si>
    <t>"If the facility has any outside dimemsion that is eight inches or larger, the operator shall mark its facility so that the outside dimensions of the facility can be easily determined by the excavator." 82-14-3(l)
The requirement to inform the excavator of the facility location shall be met by marking the location of the operator’s facility and identifying the name of the operator with flags, paint, or any other method by which the location of the facility is marked in a clearly visible manner.</t>
  </si>
  <si>
    <t>66-1806 (d) If the operator of a tier 1 facility has no underground facilities in the area of the proposed excavation, such operator, before the excavation start date, shall notify the excavator that it has no facilities in the area of proposed excavation by telephone, facsimile, marking the area all clear or by other technology that may be developed for such purposes.</t>
  </si>
  <si>
    <t>no</t>
  </si>
  <si>
    <t>n/a</t>
  </si>
  <si>
    <t>66-1802 (j) "Operator" means any person who owns or operates an underground tier 1 or tier 2 facility, except for any person who is the owner of real property wherein is located underground facilities for the purpose of furnishing services or materials only to such person or occupants of such property.  (e) "Facility" means any sanitary sewer, underground line, system or structure used for transporting, gathering, storing, conveying, transmitting or distributing potable water, gas, electricity, communication, crude oil, refined or processed petroleum, petroleum products or hazardous liquids; facility shall not include, any stormwater sewers, production petroleum lead lines, salt water disposal lines or injection lines, which are not located on platted land or inside the corporate limits of any city.</t>
  </si>
  <si>
    <t>(m) On and after July 1, 2009, the notification center’s board of directors shall include two members from tier 2 facilities and 1 member from tier 3 facilities.
(n) The notification center shall prepare an annual report which describes the activities of such center. An annual audit of the notification center shall be conducted by an independent certified public accountant. The notification center shall provide copies of such reports to each member of the notification center and shall be subject to the open records act, K.S.A. 45-215, et seq., and amendments thereto.</t>
  </si>
  <si>
    <t xml:space="preserve">Yes
Ill. Adm. Code part 265.100(b)(1) requires all natural gas utility operators to report suspected violations of the damage prevention act when any gas main is damaged causing a leak.
</t>
  </si>
  <si>
    <t xml:space="preserve">www.colorado811.org 
or 
www.uncc.org
</t>
  </si>
  <si>
    <t xml:space="preserve">Oil and gas production and gathering pipeline systems used primarily to collect oil or gas production from wells. </t>
  </si>
  <si>
    <t>http://www.digsafelyoregon.com/</t>
  </si>
  <si>
    <t>http://www.pa1call.org/PA811/Public/</t>
  </si>
  <si>
    <t>Puerto Rico Excavation &amp; Demolition 
Coordination Center Public Service Commission 787- 764-4900
Puerto Rico Telephone Excavation Center 787-792-7478</t>
  </si>
  <si>
    <t>State Damage Prevention / One-Call Law Recently Revised With Future Implementation Dates</t>
  </si>
  <si>
    <r>
      <t xml:space="preserve">Yes.  
</t>
    </r>
    <r>
      <rPr>
        <sz val="8"/>
        <rFont val="Arial"/>
        <family val="2"/>
      </rPr>
      <t xml:space="preserve">On May 15, 2011, under House Bill  1634, Washington made changes to its laws regarding underground utilities (Chapter 263, RCW 19.122).  The new law goes into effect on January 1, 2013.  
Go to: 
http://apps.leg.wa.gov/billinfo/summary.aspx?bill=1634
</t>
    </r>
  </si>
  <si>
    <r>
      <t xml:space="preserve">Yes.  
</t>
    </r>
    <r>
      <rPr>
        <sz val="8"/>
        <rFont val="Arial"/>
        <family val="2"/>
      </rPr>
      <t xml:space="preserve">On June 7, 2011, under S 0705, South Carolina enacted the "Underground Facility Damage Prevention Act" which amended its existing law. by adding Chapter 36 to Title 58.  The new law goes into effect on June 7, 2012.  
Go to: 
http://www.scstatehouse.gov/sess119_2011-2012/bills/705.htm
</t>
    </r>
  </si>
  <si>
    <t xml:space="preserve">N.M. Stat. §§ 62-14-1 to 62-14-10, Excavation Damage to Pipelines and Underground Utility Lines (http://www.nmonecall.org/law_main.htm).   
Also see http://www.sos.state.nm.us/2011Bills/HB500.pdf for clarifying changes implemented in 2011.
</t>
  </si>
  <si>
    <t xml:space="preserve">A person who prepares engineering plans for excavation or who engages in excavation
shall:
A. determine the location of any underground facility in or near the area where the excavation is to be conducted, including a request to the owner or operator of the underground facility to locate the underground facility pursuant to Section 62-14-5 NMSA 1978;
B. plan the excavation to avoid or minimize interference or damage to underground facilities in or near the excavation area;
C. provide telephonic advance notice of the commencement, extent and duration of the excavation work to the one-call notification system operating in the intended excavation area, and to the owners or operators of any existing underground facility in and near the excavation area that are not members of the local one-call notification center, in order to allow the owners to locate and mark the location of the underground facility as described in Section 62-14-5 NMSA 1978 prior to the commencement of work in the excavation area, and shall request reaffirmation of line location every ten working days after the initial request to locate;
</t>
  </si>
  <si>
    <t>A person owning or operating an underground facility shall, upon the request of a person intending to commence an excavation and upon advance notice, locate and mark on the surface the actual horizontal location, within twelve inches by some means of location, of the underground facilities in or near the area of the excavation so as to enable the person engaged in excavation work to locate the facilities in advance of and during the excava-tion work.</t>
  </si>
  <si>
    <t>Law Includes Specific Language For Operators To Locate Abandoned Facilities</t>
  </si>
  <si>
    <t>Law Includes Specific Language For Operators To Locate Sewer Laterals</t>
  </si>
  <si>
    <t xml:space="preserve">New 811 number implemented by 2/28/07 Rules.  
On April 6, 2011, under House Billl 500, New Mexico enacted an Act clarifying notificadtion procedures to prevent excavation damage to pipeline and underground facilities. This amended Section 62-14-2 NMSA 1978.  The new law went into effect on June 15, 2011. 
Go to: 
http://www.sos.state.nm.us/2011Bills/HB500.pdf
</t>
  </si>
  <si>
    <t>In response to an excavation locate request for road maintenance, a UFO shall physically mark its underground facilities that are parallel to the road, as provided in Subsection A, and shall either physically mark or locate by marker its underground facilities that cross the road, as provided in Subsection B. 
            A.         Underground facilities parallel to road. A UFO shall physically mark the location of all underground facilities located parallel to the road to be maintained if the UFO deems the facilities to be.in conflict with the road maintenance activity. If the UFO deems the facilities not to be in conflict with the road maintenance activity, then the UFO may "clear" the ticket with the excavator using the procedure set forth in 18.60.5.13 NMAC.
            B.         Underground facilities that cross the road.
                (1)    Physical locate. A UFO may physically mark the location of all underground facilities that cross the road to be maintained if the UFO deems the facilities to be in conflict with the road maintenance activity. If the UFO deems the facilities not to be in conflict with the road maintenance activity, then the UFO may "clear" the ticket with the excavator using the procedure for positive response set forth in 18.60.5.13 NMAC.
                (2)    Locate by marker. Alternatively, a UFO may use a system of markers to indicate the location of underground facilities that cross the road to be maintained. Such markers shall:
                        (a)        only be used to mark underground facilities that cross the road to be maintained and only for the purposes of road maintenance;
                        (b)        be durable enough to withstand normal weathering;
                        (c)        be the same APWA color as is designated for marking the UFO's type of underground facility; and
                        (d)        have a decal on the marker specifying the depth of the underground facility at the marker.
            C.         Maintenance of markers. A UFO shall be deemed to have failed to correctly mark its underground facility that crosses a road to be maintained unless it:
                (1)    ensures that the markers are in place;
                (2)    maintains a minimum twenty-four (24) inches of coverage over the underground facility that crosses the road;
                (3)    verifies the depth of its underground facilities at the markers at least annually; and 
                (4)    ensures that the decal is visible and the information on it is readable.</t>
  </si>
  <si>
    <t xml:space="preserve">   
 B.     If the owner or operator of the underground facility finds he has no underground facilities in the proposed area of excavation, the owner or operator shall contact the appropriate one-call notification center or mark in the appropriate color code as specified in Section 62-14-5.1 NMSA 1978 the area as "Clear" or "No Underground Facilities". If the area is not marked as "Clear" or "No Underground Facilities", the excavator shall contact the one-call notification system operating in the intended excavation area or the owners or operators of any existing underground facility in and near the excavation area that are not members of the local one-call notification center in order to verify the area as "Clear" or "No Underground Facilities".    
 B.     If the owner or operator of the underground facility finds he has no underground facilities in the proposed area of excavation, the owner or operator shall contact the appropriate one-call notification center or mark in the appropriate color code as specified in Section 62-14-5.1 NMSA 1978 the area as "Clear" or "No Underground Facilities". If the area is not marked as "Clear" or "No Underground Facilities", the excavator shall contact the one-call notification system operating in the intended excavation area or the owners or operators of any existing underground facility in and near the excavation area that are not members of the local one-call notification center in order to verify the area as "Clear" or "No Underground Facilities".    
</t>
  </si>
  <si>
    <t xml:space="preserve">   
 B.     If the owner or operator of the underground facility finds he has no underground facilities in the proposed area of excavation, the owner or operator shall contact the appropriate one-call notification center or mark in the appropriate color code as specified in Section 62-14-5.1 NMSA 1978 the area as "Clear" or "No Underground Facilities". If the area is not marked as "Clear" or "No Underground Facilities", the excavator shall contact the one-call notification system operating in the intended excavation area or the owners or operators of any existing underground facility in and near the excavation area that are not members of the local one-call notification center in order to verify the area as "Clear" or "No Underground Facilities".    
</t>
  </si>
  <si>
    <t>Section 62-14-7.1 - "…with the exception of private underground facilities owned by a omeowner and operated and located on residential property."  Also, Section 62-14-7.1 specifies that "An owner or operator of an underground facility subject to Chapter 62, Article 14 NMSA 1978 shall be a member...".  Definitions revised in HB 500 effective June 15, 2011 define "underground utility lines" (i.e., underground facility) with the exception of "master meter systems and operators."</t>
  </si>
  <si>
    <t xml:space="preserve">In addition to any other liability imposed by law, an excavator, after a formal hearing and upon a finding, who has failed to comply with Subsection C of Section 62-14-3 NMSA 1978 is subject to an administrative penalty of up to five thousand dollars ($5,000) for a first offense as assessed by the commission. Thereafter, the commission may assess an administrative penalty of up to a maximum of twenty-five thousand dollars ($25,000) for subse-quent violations of Subsection C of Section 62-14-3 NMSA 1978.  In addition to any other penalty imposed by law, an operator of underground pipeline facilities or underground utilities, excavator or operator of a one-call notification system, after formal hearing and upon a finding, who has willfully failed to comply with Chapter 62, Ar-ticle 14 NMSA 1978 and whose failure contributes to the damage of any pipeline or underground utility line shall be subject to an administrative penalty of up to five thousand dollars ($5,000) for a first offense as assessed by the commission. Thereafter, upon finding that a violation of Chapter 62, Article 14 NMSA 1978 has occurred, the commission may, upon consideration of the nature, circumstances, gravity of the violation, history of prior violations, effect on public health, safety or welfare and good faith on the part of the person in attempting to remedy the cause of the violation, assess an administrative penalty up to a maximum of twenty-five thousand dollars ($25,000) per violation consistent with federal law. No offense occurring more than five years prior to the current offense charged shall be considered for any purpose. </t>
  </si>
  <si>
    <t xml:space="preserve"> In addition to any other penalty imposed by law, an operator of underground pipeline facilities or underground utilities, excavator or operator of a one-call notification system, after formal hearing and upon a finding, who has willfully failed to comply with Chapter 62, Ar-ticle 14 NMSA 1978 and whose failure contributes to the damage of any pipeline or underground utility line shall be subject to an administrative penalty of up to five thousand dollars ($5,000) for a first offense as assessed by the commission. Thereafter, upon finding that a violation of Chapter 62, Article 14 NMSA 1978 has occurred, the commission may, upon consideration of the nature, circumstances, gravity of the violation, history of prior violations, effect on public health, safety or welfare and good faith on the part of the person in attempting to remedy the cause of the violation, assess an administrative penalty up to a maximum of twenty-five thousand dollars ($25,000) per violation consistent with federal law. No offense occurring more than five years prior to the current offense charged shall be considered for any purpose. </t>
  </si>
  <si>
    <t xml:space="preserve">In addition to any other penalty imposed by law, an operator of underground pipeline facilities or underground utilities, excavator or operator of a one-call notification system, after formal hearing and upon a finding, who has willfully failed to comply with Chapter 62, Ar-ticle 14 NMSA 1978 and whose failure contributes to the damage of any pipeline or underground utility line shall be subject to an administrative penalty of up to five thousand dollars ($5,000) for a first offense as assessed by the commission. Thereafter, upon finding that a violation of Chapter 62, Article 14 NMSA 1978 has occurred, the commission may, upon consideration of the nature, circumstances, gravity of the violation, history of prior violations, effect on public health, safety or welfare and good faith on the part of the person in attempting to remedy the cause of the violation, assess an administrative penalty up to a maximum of twenty-five thousand dollars ($25,000) per violation consistent with federal law. No offense occurring more than five years prior to the current offense charged shall be considered for any purpose. </t>
  </si>
  <si>
    <t>New Hampshire Revised Statutes Annotated (RSA) Index; Section 374:49 Damage Prevention System. – Each operator shall participate in an underground facility 
damage prevention system. Section 374:48, Definitions, IV-a. "Operator'' means any public utility as defined by RSA 362:2 or RSA 362:4, any cable 
television system as defined by RSA 53-C:1, and any liquefied petroleum gas company operating any jurisdictional facility or facilities as defined by the Natural Gas Pipeline Safety Act (49 U.S.C. chapter 601) that owns or operates underground facilities.  Section 362:2-Exceptions - I. The term "public utility'' shall include every corporation, company, association, joint stock association, partnership and person, their lessees, trustees or receivers appointed by any court, except municipal corporations and county corporations operating within their corporate limits,... II. For the purposes of this title only, rural electric cooperatives for which a certificate of deregulation is on file with the public utilities commission pursuant to RSA 301:57 shall not be considered public utilities...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</si>
</sst>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mm/dd/yy;@"/>
  </numFmts>
  <fonts count="29" x14ac:knownFonts="1">
    <font>
      <sz val="10"/>
      <name val="Arial"/>
    </font>
    <font>
      <sz val="10"/>
      <name val="Arial"/>
      <family val="2"/>
    </font>
    <font>
      <sz val="8"/>
      <name val="Arial"/>
      <family val="2"/>
    </font>
    <font>
      <b/>
      <sz val="10"/>
      <name val="Arial"/>
      <family val="2"/>
    </font>
    <font>
      <u/>
      <sz val="10"/>
      <color indexed="12"/>
      <name val="Arial"/>
      <family val="2"/>
    </font>
    <font>
      <sz val="8"/>
      <color indexed="81"/>
      <name val="Tahoma"/>
      <family val="2"/>
    </font>
    <font>
      <b/>
      <sz val="8"/>
      <color indexed="81"/>
      <name val="Tahoma"/>
      <family val="2"/>
    </font>
    <font>
      <sz val="10"/>
      <name val="Arial"/>
      <family val="2"/>
    </font>
    <font>
      <sz val="8"/>
      <name val="Arial"/>
      <family val="2"/>
    </font>
    <font>
      <sz val="10"/>
      <color indexed="9"/>
      <name val="Arial"/>
      <family val="2"/>
    </font>
    <font>
      <b/>
      <sz val="14"/>
      <color indexed="9"/>
      <name val="Arial"/>
      <family val="2"/>
    </font>
    <font>
      <b/>
      <sz val="10"/>
      <color indexed="9"/>
      <name val="Arial"/>
      <family val="2"/>
    </font>
    <font>
      <sz val="8"/>
      <color indexed="9"/>
      <name val="Arial"/>
      <family val="2"/>
    </font>
    <font>
      <b/>
      <sz val="8"/>
      <name val="Arial"/>
      <family val="2"/>
    </font>
    <font>
      <u/>
      <sz val="8"/>
      <name val="Arial"/>
      <family val="2"/>
    </font>
    <font>
      <sz val="8"/>
      <color indexed="8"/>
      <name val="Arial"/>
      <family val="2"/>
    </font>
    <font>
      <i/>
      <sz val="8"/>
      <name val="Arial"/>
      <family val="2"/>
    </font>
    <font>
      <u/>
      <sz val="8"/>
      <color indexed="12"/>
      <name val="Arial"/>
      <family val="2"/>
    </font>
    <font>
      <b/>
      <sz val="8"/>
      <color indexed="10"/>
      <name val="Arial"/>
      <family val="2"/>
    </font>
    <font>
      <b/>
      <sz val="18"/>
      <name val="Times New Roman"/>
      <family val="1"/>
    </font>
    <font>
      <sz val="14"/>
      <color indexed="8"/>
      <name val="Arial"/>
      <family val="2"/>
    </font>
    <font>
      <sz val="14"/>
      <name val="Arial"/>
      <family val="2"/>
    </font>
    <font>
      <u/>
      <sz val="10"/>
      <name val="Arial"/>
      <family val="2"/>
    </font>
    <font>
      <u/>
      <sz val="8"/>
      <color indexed="81"/>
      <name val="Tahoma"/>
      <family val="2"/>
    </font>
    <font>
      <b/>
      <u/>
      <sz val="12"/>
      <name val="Arial"/>
      <family val="2"/>
    </font>
    <font>
      <b/>
      <sz val="10"/>
      <name val="Arial"/>
      <family val="2"/>
    </font>
    <font>
      <u/>
      <sz val="8"/>
      <color indexed="12"/>
      <name val="Arial"/>
      <family val="2"/>
    </font>
    <font>
      <u/>
      <sz val="8"/>
      <color indexed="8"/>
      <name val="Arial"/>
      <family val="2"/>
    </font>
    <font>
      <sz val="8"/>
      <name val="Arial"/>
    </font>
  </fonts>
  <fills count="13">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8"/>
        <bgColor indexed="64"/>
      </patternFill>
    </fill>
    <fill>
      <patternFill patternType="solid">
        <fgColor indexed="26"/>
        <bgColor indexed="64"/>
      </patternFill>
    </fill>
    <fill>
      <patternFill patternType="solid">
        <fgColor indexed="51"/>
        <bgColor indexed="64"/>
      </patternFill>
    </fill>
    <fill>
      <patternFill patternType="solid">
        <fgColor indexed="45"/>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22"/>
        <bgColor indexed="64"/>
      </patternFill>
    </fill>
  </fills>
  <borders count="31">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thin">
        <color indexed="64"/>
      </left>
      <right/>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24">
    <xf numFmtId="0" fontId="0" fillId="0" borderId="0" xfId="0"/>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2" fillId="0" borderId="0" xfId="0" applyFont="1" applyFill="1" applyAlignment="1">
      <alignment horizontal="center" vertical="center"/>
    </xf>
    <xf numFmtId="164" fontId="2" fillId="0" borderId="0" xfId="0" applyNumberFormat="1" applyFont="1" applyFill="1" applyAlignment="1">
      <alignment horizontal="center"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7" fillId="0" borderId="0" xfId="0" applyFont="1" applyFill="1" applyAlignment="1" applyProtection="1">
      <alignment horizontal="center" vertical="center"/>
    </xf>
    <xf numFmtId="0" fontId="7" fillId="0" borderId="0" xfId="0" applyFont="1" applyAlignment="1" applyProtection="1">
      <alignment horizontal="center" vertical="center"/>
    </xf>
    <xf numFmtId="0" fontId="3" fillId="3"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4" borderId="6" xfId="0" applyFont="1" applyFill="1" applyBorder="1" applyAlignment="1" applyProtection="1">
      <alignment vertical="center"/>
    </xf>
    <xf numFmtId="0" fontId="3" fillId="4" borderId="4" xfId="0" applyFont="1" applyFill="1" applyBorder="1" applyAlignment="1" applyProtection="1">
      <alignment vertical="center"/>
    </xf>
    <xf numFmtId="0" fontId="3" fillId="4" borderId="4" xfId="0" applyFont="1" applyFill="1" applyBorder="1" applyAlignment="1" applyProtection="1">
      <alignment horizontal="left" vertical="center"/>
    </xf>
    <xf numFmtId="0" fontId="2" fillId="5" borderId="7" xfId="0" applyFont="1" applyFill="1" applyBorder="1" applyAlignment="1" applyProtection="1">
      <alignment horizontal="center" vertical="center"/>
    </xf>
    <xf numFmtId="164" fontId="2" fillId="5" borderId="7" xfId="0" applyNumberFormat="1" applyFont="1" applyFill="1" applyBorder="1" applyAlignment="1" applyProtection="1">
      <alignment horizontal="center" vertical="center"/>
    </xf>
    <xf numFmtId="0" fontId="9" fillId="0" borderId="0" xfId="0" applyFont="1" applyFill="1" applyAlignment="1">
      <alignment horizontal="center" vertical="center"/>
    </xf>
    <xf numFmtId="0" fontId="9"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2" fillId="0" borderId="7"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13" fillId="3" borderId="8" xfId="1" applyFont="1" applyFill="1" applyBorder="1" applyAlignment="1" applyProtection="1">
      <alignment horizontal="center" vertical="center" wrapText="1"/>
    </xf>
    <xf numFmtId="0" fontId="13" fillId="3" borderId="9" xfId="1" applyFont="1" applyFill="1" applyBorder="1" applyAlignment="1" applyProtection="1">
      <alignment horizontal="center" vertical="center" wrapText="1"/>
    </xf>
    <xf numFmtId="0" fontId="13" fillId="2" borderId="10" xfId="1" applyFont="1" applyFill="1" applyBorder="1" applyAlignment="1" applyProtection="1">
      <alignment horizontal="center" vertical="center" wrapTex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3" fillId="4" borderId="13" xfId="1" applyFont="1" applyFill="1" applyBorder="1" applyAlignment="1" applyProtection="1">
      <alignment horizontal="center" vertical="center" wrapText="1"/>
    </xf>
    <xf numFmtId="0" fontId="13" fillId="4" borderId="11" xfId="1" applyFont="1" applyFill="1" applyBorder="1" applyAlignment="1" applyProtection="1">
      <alignment horizontal="center" vertical="center" wrapText="1"/>
    </xf>
    <xf numFmtId="0" fontId="13" fillId="7" borderId="14" xfId="0" applyFont="1" applyFill="1" applyBorder="1" applyAlignment="1" applyProtection="1">
      <alignment horizontal="center" vertical="center" wrapText="1"/>
    </xf>
    <xf numFmtId="164" fontId="13" fillId="7" borderId="15" xfId="0" applyNumberFormat="1" applyFont="1" applyFill="1" applyBorder="1" applyAlignment="1" applyProtection="1">
      <alignment horizontal="center" vertical="center" wrapText="1"/>
    </xf>
    <xf numFmtId="0" fontId="13" fillId="8" borderId="14" xfId="0" applyFont="1" applyFill="1" applyBorder="1" applyAlignment="1" applyProtection="1">
      <alignment horizontal="center" vertical="center" wrapText="1"/>
    </xf>
    <xf numFmtId="0" fontId="13" fillId="0" borderId="0" xfId="0" applyFont="1" applyAlignment="1">
      <alignment horizontal="center" vertical="center" wrapText="1"/>
    </xf>
    <xf numFmtId="0" fontId="13" fillId="3" borderId="10" xfId="1" applyFont="1" applyFill="1" applyBorder="1" applyAlignment="1" applyProtection="1">
      <alignment horizontal="center" vertical="center" wrapText="1"/>
    </xf>
    <xf numFmtId="0" fontId="13" fillId="3" borderId="16"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13" fillId="4" borderId="10" xfId="1"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164" fontId="13" fillId="7" borderId="12" xfId="0" applyNumberFormat="1" applyFont="1" applyFill="1" applyBorder="1" applyAlignment="1" applyProtection="1">
      <alignment horizontal="center" vertical="center" wrapText="1"/>
    </xf>
    <xf numFmtId="0" fontId="13" fillId="8" borderId="13"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164" fontId="2" fillId="7" borderId="18" xfId="0" applyNumberFormat="1" applyFont="1" applyFill="1" applyBorder="1" applyAlignment="1" applyProtection="1">
      <alignment horizontal="center" vertical="center" wrapText="1"/>
    </xf>
    <xf numFmtId="0" fontId="2" fillId="8" borderId="17"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164" fontId="2" fillId="0" borderId="7" xfId="0" applyNumberFormat="1" applyFont="1" applyFill="1" applyBorder="1" applyAlignment="1" applyProtection="1">
      <alignment horizontal="center" vertical="center" wrapText="1"/>
      <protection locked="0"/>
    </xf>
    <xf numFmtId="164" fontId="2" fillId="6" borderId="7" xfId="0" applyNumberFormat="1"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protection locked="0"/>
    </xf>
    <xf numFmtId="164" fontId="2" fillId="0" borderId="7" xfId="0" applyNumberFormat="1"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0" fontId="2" fillId="6" borderId="7" xfId="0" applyNumberFormat="1" applyFont="1" applyFill="1" applyBorder="1" applyAlignment="1" applyProtection="1">
      <alignment horizontal="center" vertical="center" wrapText="1"/>
      <protection locked="0"/>
    </xf>
    <xf numFmtId="14" fontId="2" fillId="6" borderId="7" xfId="0" applyNumberFormat="1"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protection locked="0"/>
    </xf>
    <xf numFmtId="0" fontId="13" fillId="10" borderId="7" xfId="0" applyFont="1" applyFill="1" applyBorder="1" applyAlignment="1" applyProtection="1">
      <alignment horizontal="center" vertical="center"/>
    </xf>
    <xf numFmtId="0" fontId="2" fillId="6" borderId="7"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7" xfId="0" applyFont="1" applyFill="1" applyBorder="1" applyAlignment="1">
      <alignment horizontal="center" vertical="center"/>
    </xf>
    <xf numFmtId="0" fontId="3" fillId="0" borderId="0" xfId="0" applyFont="1" applyAlignment="1" applyProtection="1">
      <alignment horizontal="center" vertical="center"/>
    </xf>
    <xf numFmtId="0" fontId="2" fillId="11" borderId="7" xfId="0" applyFont="1" applyFill="1" applyBorder="1" applyAlignment="1" applyProtection="1">
      <alignment horizontal="center" vertical="center" wrapText="1"/>
      <protection locked="0"/>
    </xf>
    <xf numFmtId="0" fontId="17" fillId="3" borderId="19"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17" fillId="4" borderId="19" xfId="1" applyFont="1" applyFill="1" applyBorder="1" applyAlignment="1" applyProtection="1">
      <alignment horizontal="center" vertical="center" wrapText="1"/>
    </xf>
    <xf numFmtId="0" fontId="17" fillId="4" borderId="18" xfId="1" applyFont="1" applyFill="1" applyBorder="1" applyAlignment="1" applyProtection="1">
      <alignment horizontal="center" vertical="center" wrapText="1"/>
    </xf>
    <xf numFmtId="0" fontId="17" fillId="0" borderId="7" xfId="1" applyFont="1" applyFill="1" applyBorder="1" applyAlignment="1" applyProtection="1">
      <alignment horizontal="center" vertical="center" wrapText="1"/>
      <protection locked="0"/>
    </xf>
    <xf numFmtId="0" fontId="17" fillId="6" borderId="7" xfId="1" applyFont="1" applyFill="1" applyBorder="1" applyAlignment="1" applyProtection="1">
      <alignment horizontal="center" vertical="center" wrapText="1"/>
      <protection locked="0"/>
    </xf>
    <xf numFmtId="0" fontId="2" fillId="9" borderId="7" xfId="0"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protection locked="0"/>
    </xf>
    <xf numFmtId="6" fontId="2" fillId="6" borderId="7" xfId="0" applyNumberFormat="1" applyFont="1" applyFill="1" applyBorder="1" applyAlignment="1" applyProtection="1">
      <alignment horizontal="center" vertical="center" wrapText="1"/>
      <protection locked="0"/>
    </xf>
    <xf numFmtId="0" fontId="9" fillId="0" borderId="16" xfId="0" applyFont="1" applyFill="1" applyBorder="1" applyAlignment="1">
      <alignment horizontal="center" vertical="center"/>
    </xf>
    <xf numFmtId="164" fontId="13" fillId="7" borderId="3" xfId="0" applyNumberFormat="1" applyFont="1" applyFill="1" applyBorder="1" applyAlignment="1" applyProtection="1">
      <alignment horizontal="center" vertical="center" wrapText="1"/>
    </xf>
    <xf numFmtId="164" fontId="2" fillId="7" borderId="21" xfId="0" applyNumberFormat="1" applyFont="1" applyFill="1" applyBorder="1" applyAlignment="1" applyProtection="1">
      <alignment horizontal="center" vertical="center" wrapText="1"/>
    </xf>
    <xf numFmtId="0" fontId="2" fillId="6" borderId="7" xfId="1" applyFont="1" applyFill="1" applyBorder="1" applyAlignment="1" applyProtection="1">
      <alignment horizontal="center" vertical="center" wrapText="1"/>
      <protection locked="0"/>
    </xf>
    <xf numFmtId="14" fontId="2" fillId="0" borderId="7" xfId="0" applyNumberFormat="1" applyFont="1" applyFill="1" applyBorder="1" applyAlignment="1" applyProtection="1">
      <alignment horizontal="center" vertical="center"/>
      <protection locked="0"/>
    </xf>
    <xf numFmtId="0" fontId="13" fillId="8" borderId="15" xfId="0" applyFont="1" applyFill="1" applyBorder="1" applyAlignment="1" applyProtection="1">
      <alignment horizontal="center" vertical="center" wrapText="1"/>
      <protection locked="0"/>
    </xf>
    <xf numFmtId="0" fontId="13" fillId="8" borderId="12" xfId="0" applyFont="1" applyFill="1" applyBorder="1" applyAlignment="1" applyProtection="1">
      <alignment horizontal="center" vertical="center" wrapText="1"/>
      <protection locked="0"/>
    </xf>
    <xf numFmtId="0" fontId="2" fillId="8" borderId="18" xfId="0" applyFont="1" applyFill="1" applyBorder="1" applyAlignment="1" applyProtection="1">
      <alignment horizontal="center" vertical="center" wrapText="1"/>
      <protection locked="0"/>
    </xf>
    <xf numFmtId="0" fontId="17" fillId="0" borderId="22" xfId="1"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1" fillId="0" borderId="0" xfId="0" applyFont="1"/>
    <xf numFmtId="0" fontId="19" fillId="11" borderId="0" xfId="0" applyFont="1" applyFill="1" applyAlignment="1">
      <alignment horizontal="center"/>
    </xf>
    <xf numFmtId="0" fontId="0" fillId="11" borderId="0" xfId="0" applyFill="1"/>
    <xf numFmtId="0" fontId="20" fillId="11" borderId="0" xfId="0" applyFont="1" applyFill="1" applyAlignment="1">
      <alignment horizontal="justify"/>
    </xf>
    <xf numFmtId="0" fontId="21" fillId="11" borderId="0" xfId="0" applyFont="1" applyFill="1" applyAlignment="1">
      <alignment wrapText="1"/>
    </xf>
    <xf numFmtId="0" fontId="21" fillId="11" borderId="0" xfId="0" applyFont="1" applyFill="1"/>
    <xf numFmtId="0" fontId="13" fillId="4" borderId="0" xfId="1" applyFont="1" applyFill="1" applyBorder="1" applyAlignment="1" applyProtection="1">
      <alignment horizontal="center" vertical="center" wrapText="1"/>
    </xf>
    <xf numFmtId="0" fontId="17" fillId="4" borderId="20" xfId="1" applyFont="1" applyFill="1" applyBorder="1" applyAlignment="1" applyProtection="1">
      <alignment horizontal="center" vertical="center" wrapText="1"/>
    </xf>
    <xf numFmtId="0" fontId="7" fillId="3" borderId="4" xfId="0" applyFont="1" applyFill="1" applyBorder="1" applyAlignment="1" applyProtection="1">
      <alignment horizontal="center" vertical="center"/>
    </xf>
    <xf numFmtId="0" fontId="2" fillId="12" borderId="0" xfId="0" applyFont="1" applyFill="1" applyAlignment="1">
      <alignment horizontal="center" vertical="center"/>
    </xf>
    <xf numFmtId="0" fontId="13" fillId="3" borderId="3" xfId="0" applyFont="1" applyFill="1" applyBorder="1" applyAlignment="1" applyProtection="1">
      <alignment horizontal="center" vertical="center" wrapText="1"/>
    </xf>
    <xf numFmtId="0" fontId="3" fillId="3" borderId="23" xfId="0" applyFont="1" applyFill="1" applyBorder="1" applyAlignment="1" applyProtection="1">
      <alignment horizontal="left" vertical="center" wrapText="1"/>
      <protection locked="0"/>
    </xf>
    <xf numFmtId="0" fontId="13" fillId="3" borderId="24" xfId="1" applyFont="1" applyFill="1" applyBorder="1" applyAlignment="1" applyProtection="1">
      <alignment horizontal="center" vertical="center" wrapText="1"/>
    </xf>
    <xf numFmtId="0" fontId="13" fillId="4" borderId="9" xfId="1" applyFont="1" applyFill="1" applyBorder="1" applyAlignment="1" applyProtection="1">
      <alignment horizontal="center" vertical="center" wrapText="1"/>
    </xf>
    <xf numFmtId="0" fontId="18" fillId="4" borderId="11" xfId="1" applyFont="1" applyFill="1" applyBorder="1" applyAlignment="1" applyProtection="1">
      <alignment horizontal="center" vertical="center" wrapText="1"/>
    </xf>
    <xf numFmtId="0" fontId="13" fillId="4" borderId="15" xfId="1" applyFont="1" applyFill="1" applyBorder="1" applyAlignment="1" applyProtection="1">
      <alignment horizontal="center" vertical="center" wrapText="1"/>
    </xf>
    <xf numFmtId="0" fontId="3" fillId="3" borderId="1" xfId="0" applyFont="1" applyFill="1" applyBorder="1" applyAlignment="1" applyProtection="1">
      <alignment horizontal="left" vertical="center" wrapText="1"/>
      <protection locked="0"/>
    </xf>
    <xf numFmtId="0" fontId="3" fillId="4" borderId="2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4" fillId="0" borderId="0" xfId="0" applyFont="1" applyAlignment="1">
      <alignment horizontal="center" vertical="center"/>
    </xf>
    <xf numFmtId="0" fontId="4" fillId="3" borderId="19" xfId="1" applyFill="1" applyBorder="1" applyAlignment="1" applyProtection="1">
      <alignment horizontal="center" vertical="center" wrapText="1"/>
    </xf>
    <xf numFmtId="0" fontId="4" fillId="3" borderId="26" xfId="1" applyFill="1" applyBorder="1" applyAlignment="1" applyProtection="1">
      <alignment horizontal="center" vertical="center" wrapText="1"/>
    </xf>
    <xf numFmtId="0" fontId="4" fillId="2" borderId="18" xfId="1" applyFill="1" applyBorder="1" applyAlignment="1" applyProtection="1">
      <alignment horizontal="center" vertical="center" wrapText="1"/>
    </xf>
    <xf numFmtId="0" fontId="4" fillId="4" borderId="17" xfId="1" applyFill="1" applyBorder="1" applyAlignment="1" applyProtection="1">
      <alignment horizontal="center" vertical="center" wrapText="1"/>
    </xf>
    <xf numFmtId="0" fontId="4" fillId="4" borderId="19" xfId="1" applyFill="1" applyBorder="1" applyAlignment="1" applyProtection="1">
      <alignment horizontal="center" vertical="center" wrapText="1"/>
    </xf>
    <xf numFmtId="0" fontId="4" fillId="2" borderId="19" xfId="1" applyFill="1" applyBorder="1" applyAlignment="1" applyProtection="1">
      <alignment horizontal="center" vertical="center" wrapText="1"/>
    </xf>
    <xf numFmtId="0" fontId="3" fillId="3" borderId="4" xfId="0" applyFont="1" applyFill="1" applyBorder="1" applyAlignment="1" applyProtection="1">
      <alignment horizontal="center" vertical="center"/>
    </xf>
    <xf numFmtId="0" fontId="7" fillId="3" borderId="4" xfId="0" applyFont="1" applyFill="1" applyBorder="1" applyAlignment="1">
      <alignment horizontal="center" vertical="center"/>
    </xf>
    <xf numFmtId="0" fontId="2" fillId="0" borderId="7"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xf>
    <xf numFmtId="0" fontId="13" fillId="3" borderId="14" xfId="0"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7" fillId="3" borderId="27" xfId="0" applyFont="1" applyFill="1" applyBorder="1" applyAlignment="1" applyProtection="1">
      <alignment horizontal="center" vertical="center"/>
    </xf>
    <xf numFmtId="0" fontId="13" fillId="3" borderId="0" xfId="1" applyFont="1" applyFill="1" applyBorder="1" applyAlignment="1" applyProtection="1">
      <alignment horizontal="center" vertical="center" wrapText="1"/>
    </xf>
    <xf numFmtId="0" fontId="4" fillId="3" borderId="21" xfId="1" applyFill="1" applyBorder="1" applyAlignment="1" applyProtection="1">
      <alignment horizontal="center" vertical="center" wrapText="1"/>
    </xf>
    <xf numFmtId="0" fontId="3" fillId="3" borderId="4" xfId="0" applyFont="1" applyFill="1" applyBorder="1" applyAlignment="1" applyProtection="1">
      <alignment horizontal="left" vertical="center"/>
    </xf>
    <xf numFmtId="0" fontId="3" fillId="3" borderId="5" xfId="0" applyFont="1" applyFill="1" applyBorder="1" applyAlignment="1" applyProtection="1">
      <alignment horizontal="left" vertical="center"/>
    </xf>
    <xf numFmtId="0" fontId="13" fillId="3" borderId="3" xfId="1" applyFont="1" applyFill="1" applyBorder="1" applyAlignment="1" applyProtection="1">
      <alignment horizontal="center" vertical="center" wrapText="1"/>
    </xf>
    <xf numFmtId="0" fontId="13" fillId="7" borderId="11" xfId="1" applyFont="1" applyFill="1" applyBorder="1" applyAlignment="1" applyProtection="1">
      <alignment horizontal="center" vertical="center" wrapText="1"/>
    </xf>
    <xf numFmtId="0" fontId="3" fillId="3" borderId="25" xfId="0" applyFont="1" applyFill="1" applyBorder="1" applyAlignment="1">
      <alignment horizontal="left" vertical="center" wrapText="1"/>
    </xf>
    <xf numFmtId="0" fontId="3" fillId="4" borderId="4"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4" fillId="4" borderId="20" xfId="1" applyFill="1" applyBorder="1" applyAlignment="1" applyProtection="1">
      <alignment horizontal="center" vertical="center" wrapText="1"/>
    </xf>
    <xf numFmtId="0" fontId="3" fillId="4" borderId="1" xfId="0" applyFont="1" applyFill="1" applyBorder="1" applyAlignment="1">
      <alignment horizontal="left" vertical="center" wrapText="1"/>
    </xf>
    <xf numFmtId="0" fontId="2" fillId="11" borderId="22" xfId="0" applyFont="1" applyFill="1" applyBorder="1" applyAlignment="1" applyProtection="1">
      <alignment horizontal="center" vertical="center" wrapText="1"/>
      <protection locked="0"/>
    </xf>
    <xf numFmtId="0" fontId="2" fillId="2" borderId="19" xfId="0" applyFont="1" applyFill="1" applyBorder="1" applyAlignment="1">
      <alignment horizontal="center" vertical="center" wrapText="1"/>
    </xf>
    <xf numFmtId="0" fontId="0" fillId="2" borderId="28" xfId="0" applyFill="1" applyBorder="1" applyAlignment="1"/>
    <xf numFmtId="0" fontId="3" fillId="4" borderId="23" xfId="0" applyFont="1" applyFill="1" applyBorder="1" applyAlignment="1">
      <alignment horizontal="left" vertical="center" wrapText="1"/>
    </xf>
    <xf numFmtId="0" fontId="25" fillId="2" borderId="25" xfId="0" applyFont="1" applyFill="1" applyBorder="1" applyAlignment="1">
      <alignment horizontal="center" vertical="center" textRotation="255"/>
    </xf>
    <xf numFmtId="0" fontId="25" fillId="0" borderId="25" xfId="0" applyFont="1" applyFill="1" applyBorder="1" applyAlignment="1">
      <alignment horizontal="center" vertical="center" textRotation="255"/>
    </xf>
    <xf numFmtId="0" fontId="3" fillId="2" borderId="4" xfId="0" applyFont="1" applyFill="1" applyBorder="1" applyAlignment="1" applyProtection="1">
      <alignment horizontal="left" vertical="center"/>
    </xf>
    <xf numFmtId="0" fontId="17" fillId="3" borderId="26" xfId="1" applyFont="1" applyFill="1" applyBorder="1" applyAlignment="1" applyProtection="1">
      <alignment horizontal="center" vertical="center" wrapText="1"/>
    </xf>
    <xf numFmtId="0" fontId="13" fillId="2" borderId="14" xfId="1" applyFont="1" applyFill="1" applyBorder="1" applyAlignment="1" applyProtection="1">
      <alignment horizontal="center" vertical="center" wrapText="1"/>
    </xf>
    <xf numFmtId="0" fontId="13" fillId="2" borderId="13" xfId="1" applyFont="1" applyFill="1" applyBorder="1" applyAlignment="1" applyProtection="1">
      <alignment horizontal="center" vertical="center" wrapText="1"/>
    </xf>
    <xf numFmtId="0" fontId="17" fillId="2" borderId="17" xfId="1" applyFont="1" applyFill="1" applyBorder="1" applyAlignment="1" applyProtection="1">
      <alignment horizontal="center" vertical="center" wrapText="1"/>
    </xf>
    <xf numFmtId="0" fontId="13" fillId="4" borderId="12" xfId="1" applyFont="1" applyFill="1" applyBorder="1" applyAlignment="1" applyProtection="1">
      <alignment horizontal="center" vertical="center" wrapText="1"/>
    </xf>
    <xf numFmtId="0" fontId="0" fillId="2" borderId="25" xfId="0" applyFill="1" applyBorder="1" applyAlignment="1"/>
    <xf numFmtId="0" fontId="13" fillId="2" borderId="16"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4" fillId="2" borderId="26" xfId="1" applyFill="1" applyBorder="1" applyAlignment="1" applyProtection="1">
      <alignment horizontal="center" vertical="center" wrapText="1"/>
    </xf>
    <xf numFmtId="0" fontId="13" fillId="2" borderId="9" xfId="1" applyFont="1" applyFill="1" applyBorder="1" applyAlignment="1" applyProtection="1">
      <alignment horizontal="center" vertical="center" wrapText="1"/>
    </xf>
    <xf numFmtId="0" fontId="3" fillId="4" borderId="2" xfId="0" applyFont="1" applyFill="1" applyBorder="1" applyAlignment="1">
      <alignment horizontal="left" vertical="center" wrapText="1"/>
    </xf>
    <xf numFmtId="0" fontId="2" fillId="11" borderId="7" xfId="0" applyNumberFormat="1" applyFont="1" applyFill="1" applyBorder="1" applyAlignment="1" applyProtection="1">
      <alignment horizontal="center" vertical="center" wrapText="1"/>
      <protection locked="0"/>
    </xf>
    <xf numFmtId="0" fontId="2" fillId="11" borderId="7" xfId="0" applyFont="1" applyFill="1" applyBorder="1" applyAlignment="1" applyProtection="1">
      <alignment horizontal="center" vertical="center"/>
    </xf>
    <xf numFmtId="0" fontId="2" fillId="6" borderId="0" xfId="0" applyFont="1" applyFill="1" applyAlignment="1">
      <alignment horizontal="center" vertical="center" wrapText="1"/>
    </xf>
    <xf numFmtId="0" fontId="2" fillId="11" borderId="0" xfId="0" applyFont="1" applyFill="1" applyAlignment="1">
      <alignment horizontal="center" vertical="center" wrapText="1"/>
    </xf>
    <xf numFmtId="0" fontId="17" fillId="11" borderId="7" xfId="1" applyFont="1" applyFill="1" applyBorder="1" applyAlignment="1" applyProtection="1">
      <alignment horizontal="center" vertical="center" wrapText="1"/>
      <protection locked="0"/>
    </xf>
    <xf numFmtId="164" fontId="2" fillId="11" borderId="7" xfId="0" applyNumberFormat="1" applyFont="1" applyFill="1" applyBorder="1" applyAlignment="1" applyProtection="1">
      <alignment horizontal="center" vertical="center" wrapText="1"/>
      <protection locked="0"/>
    </xf>
    <xf numFmtId="0" fontId="2" fillId="11" borderId="7" xfId="1"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xf>
    <xf numFmtId="0" fontId="2" fillId="11" borderId="7" xfId="0" applyFont="1" applyFill="1" applyBorder="1" applyAlignment="1" applyProtection="1">
      <alignment horizontal="center" vertical="center" wrapText="1"/>
    </xf>
    <xf numFmtId="0" fontId="2" fillId="11" borderId="7" xfId="0" applyFont="1" applyFill="1" applyBorder="1" applyAlignment="1" applyProtection="1">
      <alignment horizontal="center" vertical="center"/>
      <protection locked="0"/>
    </xf>
    <xf numFmtId="164" fontId="2" fillId="11" borderId="7" xfId="0" applyNumberFormat="1" applyFont="1" applyFill="1" applyBorder="1" applyAlignment="1" applyProtection="1">
      <alignment horizontal="center" vertical="center"/>
      <protection locked="0"/>
    </xf>
    <xf numFmtId="0" fontId="2" fillId="6" borderId="29" xfId="0" applyFont="1" applyFill="1" applyBorder="1" applyAlignment="1" applyProtection="1">
      <alignment horizontal="center" vertical="center" wrapText="1"/>
      <protection locked="0"/>
    </xf>
    <xf numFmtId="0" fontId="2" fillId="6" borderId="7" xfId="0" applyFont="1" applyFill="1" applyBorder="1" applyAlignment="1">
      <alignment horizontal="center" vertical="center" wrapText="1"/>
    </xf>
    <xf numFmtId="0" fontId="2" fillId="6" borderId="0" xfId="0" applyFont="1" applyFill="1" applyBorder="1" applyAlignment="1" applyProtection="1">
      <alignment horizontal="center" vertical="center" wrapText="1"/>
      <protection locked="0"/>
    </xf>
    <xf numFmtId="0" fontId="2" fillId="0" borderId="7" xfId="0" applyNumberFormat="1" applyFont="1" applyFill="1" applyBorder="1" applyAlignment="1" applyProtection="1">
      <alignment horizontal="center" vertical="center" wrapText="1"/>
      <protection locked="0"/>
    </xf>
    <xf numFmtId="0" fontId="2" fillId="0" borderId="0" xfId="0" applyNumberFormat="1" applyFont="1" applyAlignment="1">
      <alignment horizontal="center" vertical="center"/>
    </xf>
    <xf numFmtId="0" fontId="2" fillId="6" borderId="0" xfId="0" applyNumberFormat="1" applyFont="1" applyFill="1" applyAlignment="1">
      <alignment horizontal="center" vertical="center" wrapText="1"/>
    </xf>
    <xf numFmtId="0" fontId="1" fillId="0" borderId="0" xfId="0" applyFont="1" applyAlignment="1" applyProtection="1">
      <alignment horizontal="center" vertical="center"/>
    </xf>
    <xf numFmtId="164" fontId="1" fillId="0" borderId="0" xfId="0" applyNumberFormat="1" applyFont="1" applyAlignment="1" applyProtection="1">
      <alignment horizontal="center" vertical="center"/>
    </xf>
    <xf numFmtId="0" fontId="2" fillId="0" borderId="0" xfId="0" applyFont="1" applyAlignment="1" applyProtection="1">
      <alignment horizontal="center" vertical="center"/>
      <protection locked="0"/>
    </xf>
    <xf numFmtId="164" fontId="17" fillId="6" borderId="7" xfId="1" applyNumberFormat="1" applyFont="1" applyFill="1" applyBorder="1" applyAlignment="1" applyProtection="1">
      <alignment horizontal="center" vertical="center" wrapText="1"/>
      <protection locked="0"/>
    </xf>
    <xf numFmtId="164" fontId="17" fillId="11" borderId="7" xfId="1" applyNumberFormat="1" applyFont="1" applyFill="1" applyBorder="1" applyAlignment="1" applyProtection="1">
      <alignment horizontal="center" vertical="center" wrapText="1"/>
      <protection locked="0"/>
    </xf>
    <xf numFmtId="0" fontId="17" fillId="0" borderId="0" xfId="1" applyFont="1" applyAlignment="1" applyProtection="1">
      <alignment vertical="center" wrapText="1"/>
    </xf>
    <xf numFmtId="164" fontId="17" fillId="11" borderId="11" xfId="1" applyNumberFormat="1" applyFont="1" applyFill="1" applyBorder="1" applyAlignment="1" applyProtection="1">
      <alignment horizontal="center" vertical="center" wrapText="1"/>
      <protection locked="0"/>
    </xf>
    <xf numFmtId="164" fontId="17" fillId="0" borderId="11" xfId="1" applyNumberFormat="1" applyFont="1" applyFill="1" applyBorder="1" applyAlignment="1" applyProtection="1">
      <alignment horizontal="center" vertical="center" wrapText="1"/>
      <protection locked="0"/>
    </xf>
    <xf numFmtId="0" fontId="2" fillId="0" borderId="7" xfId="0" quotePrefix="1" applyFont="1" applyFill="1" applyBorder="1" applyAlignment="1" applyProtection="1">
      <alignment horizontal="center" vertical="center" wrapText="1"/>
      <protection locked="0"/>
    </xf>
    <xf numFmtId="164" fontId="26" fillId="11" borderId="7" xfId="1" applyNumberFormat="1" applyFont="1" applyFill="1" applyBorder="1" applyAlignment="1" applyProtection="1">
      <alignment horizontal="center" vertical="center" wrapText="1"/>
      <protection locked="0"/>
    </xf>
    <xf numFmtId="164" fontId="26" fillId="6" borderId="7" xfId="1" applyNumberFormat="1" applyFont="1" applyFill="1" applyBorder="1" applyAlignment="1" applyProtection="1">
      <alignment horizontal="center" vertical="center" wrapText="1"/>
      <protection locked="0"/>
    </xf>
    <xf numFmtId="164" fontId="17" fillId="0" borderId="7" xfId="1" applyNumberFormat="1" applyFont="1" applyFill="1" applyBorder="1" applyAlignment="1" applyProtection="1">
      <alignment horizontal="center" vertical="center" wrapText="1"/>
      <protection locked="0"/>
    </xf>
    <xf numFmtId="164" fontId="26" fillId="0" borderId="7" xfId="1" applyNumberFormat="1" applyFont="1" applyFill="1" applyBorder="1" applyAlignment="1" applyProtection="1">
      <alignment horizontal="center" vertical="center" wrapText="1"/>
      <protection locked="0"/>
    </xf>
    <xf numFmtId="0" fontId="26" fillId="0" borderId="0" xfId="1" applyFont="1" applyFill="1" applyAlignment="1" applyProtection="1">
      <alignment horizontal="center" vertical="center"/>
    </xf>
    <xf numFmtId="0" fontId="26" fillId="0" borderId="7" xfId="1" applyNumberFormat="1" applyFont="1" applyFill="1" applyBorder="1" applyAlignment="1" applyProtection="1">
      <alignment horizontal="center" vertical="center" wrapText="1"/>
      <protection locked="0"/>
    </xf>
    <xf numFmtId="164" fontId="15" fillId="11" borderId="7" xfId="1" applyNumberFormat="1" applyFont="1" applyFill="1" applyBorder="1" applyAlignment="1" applyProtection="1">
      <alignment horizontal="center" vertical="center" wrapText="1"/>
      <protection locked="0"/>
    </xf>
    <xf numFmtId="164" fontId="27" fillId="6" borderId="7" xfId="1" applyNumberFormat="1" applyFont="1" applyFill="1" applyBorder="1" applyAlignment="1" applyProtection="1">
      <alignment horizontal="center" vertical="center" wrapText="1"/>
      <protection locked="0"/>
    </xf>
    <xf numFmtId="0" fontId="28" fillId="0" borderId="0" xfId="0" applyFont="1" applyAlignment="1">
      <alignment horizontal="center" vertical="center" wrapText="1"/>
    </xf>
    <xf numFmtId="0" fontId="21" fillId="0" borderId="0" xfId="0" applyFont="1" applyAlignment="1">
      <alignment wrapText="1"/>
    </xf>
    <xf numFmtId="0" fontId="20" fillId="0" borderId="0" xfId="0" applyFont="1" applyFill="1" applyAlignment="1">
      <alignment horizontal="justify"/>
    </xf>
    <xf numFmtId="0" fontId="0" fillId="0" borderId="0" xfId="0" applyFill="1"/>
    <xf numFmtId="0" fontId="21" fillId="0" borderId="0" xfId="0" applyFont="1" applyFill="1" applyAlignment="1">
      <alignment wrapText="1"/>
    </xf>
    <xf numFmtId="0" fontId="21" fillId="0" borderId="0" xfId="0" applyFont="1" applyFill="1"/>
    <xf numFmtId="0" fontId="2" fillId="0" borderId="0" xfId="0" applyFont="1" applyAlignment="1">
      <alignment vertical="center" wrapText="1"/>
    </xf>
    <xf numFmtId="0" fontId="2" fillId="0" borderId="0" xfId="1" applyFont="1" applyAlignment="1" applyProtection="1">
      <alignment horizontal="center" vertical="center" wrapText="1"/>
    </xf>
    <xf numFmtId="0" fontId="2" fillId="6" borderId="0" xfId="1" applyFont="1" applyFill="1" applyAlignment="1" applyProtection="1">
      <alignment horizontal="center" vertical="center" wrapText="1"/>
    </xf>
    <xf numFmtId="0" fontId="2" fillId="0" borderId="7" xfId="0" applyFont="1" applyBorder="1" applyAlignment="1">
      <alignment horizontal="center" vertical="center" wrapText="1"/>
    </xf>
    <xf numFmtId="0" fontId="4" fillId="6" borderId="7" xfId="1" applyFill="1" applyBorder="1" applyAlignment="1" applyProtection="1">
      <alignment horizontal="center" vertical="center" wrapText="1"/>
      <protection locked="0"/>
    </xf>
    <xf numFmtId="0" fontId="4" fillId="0" borderId="7" xfId="1" applyFill="1" applyBorder="1" applyAlignment="1" applyProtection="1">
      <alignment horizontal="center" vertical="center" wrapText="1"/>
      <protection locked="0"/>
    </xf>
    <xf numFmtId="0" fontId="4" fillId="11" borderId="7" xfId="1" applyFill="1" applyBorder="1" applyAlignment="1" applyProtection="1">
      <alignment horizontal="center" vertical="center" wrapText="1"/>
      <protection locked="0"/>
    </xf>
    <xf numFmtId="0" fontId="2" fillId="11" borderId="7" xfId="0" applyFont="1" applyFill="1" applyBorder="1" applyAlignment="1">
      <alignment horizontal="center" vertical="center" wrapText="1"/>
    </xf>
    <xf numFmtId="0" fontId="4" fillId="0" borderId="0" xfId="1" applyAlignment="1" applyProtection="1">
      <alignment horizontal="center" vertical="center" wrapText="1"/>
    </xf>
    <xf numFmtId="0" fontId="4" fillId="0" borderId="0" xfId="1" applyFill="1" applyAlignment="1" applyProtection="1">
      <alignment horizontal="center" vertical="center" wrapText="1"/>
    </xf>
    <xf numFmtId="164" fontId="4" fillId="0" borderId="7" xfId="1" applyNumberFormat="1" applyFill="1" applyBorder="1" applyAlignment="1" applyProtection="1">
      <alignment horizontal="center" vertical="center" wrapText="1"/>
      <protection locked="0"/>
    </xf>
    <xf numFmtId="0" fontId="13" fillId="9" borderId="7" xfId="0" applyFont="1" applyFill="1" applyBorder="1" applyAlignment="1" applyProtection="1">
      <alignment horizontal="center" vertical="center" wrapText="1"/>
    </xf>
    <xf numFmtId="0" fontId="13" fillId="2" borderId="2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9" borderId="23" xfId="0" applyFont="1" applyFill="1" applyBorder="1" applyAlignment="1" applyProtection="1">
      <alignment horizontal="center" vertical="center" wrapText="1"/>
    </xf>
    <xf numFmtId="0" fontId="13" fillId="9" borderId="1" xfId="0" applyFont="1" applyFill="1" applyBorder="1" applyAlignment="1" applyProtection="1">
      <alignment horizontal="center" vertical="center" wrapText="1"/>
    </xf>
    <xf numFmtId="0" fontId="13" fillId="9" borderId="2" xfId="0"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 fillId="3" borderId="28" xfId="0" applyFont="1" applyFill="1" applyBorder="1" applyAlignment="1">
      <alignment horizontal="center" vertical="distributed" textRotation="255"/>
    </xf>
    <xf numFmtId="0" fontId="3" fillId="3" borderId="25" xfId="0" applyFont="1" applyFill="1" applyBorder="1" applyAlignment="1">
      <alignment horizontal="center" vertical="distributed" textRotation="255"/>
    </xf>
    <xf numFmtId="0" fontId="0" fillId="0" borderId="25" xfId="0" applyBorder="1" applyAlignment="1"/>
    <xf numFmtId="0" fontId="0" fillId="0" borderId="30" xfId="0" applyBorder="1" applyAlignment="1"/>
    <xf numFmtId="0" fontId="25" fillId="2" borderId="25" xfId="0" applyFont="1" applyFill="1" applyBorder="1" applyAlignment="1">
      <alignment horizontal="center" vertical="center" textRotation="255"/>
    </xf>
    <xf numFmtId="0" fontId="25" fillId="4" borderId="25" xfId="0" applyFont="1" applyFill="1" applyBorder="1" applyAlignment="1">
      <alignment horizontal="center" vertical="center" textRotation="255"/>
    </xf>
    <xf numFmtId="0" fontId="0" fillId="0" borderId="25" xfId="0" applyBorder="1" applyAlignment="1">
      <alignment horizontal="center" vertical="center" textRotation="255"/>
    </xf>
    <xf numFmtId="0" fontId="0" fillId="0" borderId="30" xfId="0" applyBorder="1" applyAlignment="1">
      <alignment horizontal="center" vertical="center" textRotation="255"/>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3</xdr:col>
      <xdr:colOff>19050</xdr:colOff>
      <xdr:row>1</xdr:row>
      <xdr:rowOff>76200</xdr:rowOff>
    </xdr:from>
    <xdr:to>
      <xdr:col>5</xdr:col>
      <xdr:colOff>28575</xdr:colOff>
      <xdr:row>2</xdr:row>
      <xdr:rowOff>236317</xdr:rowOff>
    </xdr:to>
    <xdr:sp macro="[0]!Hide_Revision_Sheet" textlink="">
      <xdr:nvSpPr>
        <xdr:cNvPr id="64513" name="AutoShape 1"/>
        <xdr:cNvSpPr>
          <a:spLocks noChangeAspect="1" noChangeArrowheads="1"/>
        </xdr:cNvSpPr>
      </xdr:nvSpPr>
      <xdr:spPr bwMode="auto">
        <a:xfrm>
          <a:off x="5934075" y="238125"/>
          <a:ext cx="1228725" cy="323850"/>
        </a:xfrm>
        <a:prstGeom prst="bevel">
          <a:avLst>
            <a:gd name="adj" fmla="val 12500"/>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Updates Entered</a:t>
          </a:r>
        </a:p>
        <a:p>
          <a:pPr algn="ctr" rtl="0">
            <a:defRPr sz="1000"/>
          </a:pPr>
          <a:endParaRPr lang="en-US" sz="1000" b="0" i="0" u="none" strike="noStrike" baseline="0">
            <a:solidFill>
              <a:srgbClr val="000000"/>
            </a:solidFill>
            <a:latin typeface="Arial"/>
            <a:cs typeface="Arial"/>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oups.org/" TargetMode="External"/><Relationship Id="rId117" Type="http://schemas.openxmlformats.org/officeDocument/2006/relationships/hyperlink" Target="http://www.lawlib.state.ma.us/source/mass/cmr/220cmr.html" TargetMode="External"/><Relationship Id="rId21" Type="http://schemas.openxmlformats.org/officeDocument/2006/relationships/hyperlink" Target="http://www.legislature.mi.gov/(S(zrknxxvcoyznlv2jk2nuiijd))/mileg.aspx?page=getObject&amp;objectName=mcl-460-701" TargetMode="External"/><Relationship Id="rId42" Type="http://schemas.openxmlformats.org/officeDocument/2006/relationships/hyperlink" Target="http://www.onecallofwyoming.com/law.pdf" TargetMode="External"/><Relationship Id="rId47" Type="http://schemas.openxmlformats.org/officeDocument/2006/relationships/hyperlink" Target="http://www.digsafe.com/" TargetMode="External"/><Relationship Id="rId63" Type="http://schemas.openxmlformats.org/officeDocument/2006/relationships/hyperlink" Target="http://www.statutes.legis.state.tx.us/Docs/UT/htm/UT.251.htm" TargetMode="External"/><Relationship Id="rId68" Type="http://schemas.openxmlformats.org/officeDocument/2006/relationships/hyperlink" Target="http://www.missutility.net/" TargetMode="External"/><Relationship Id="rId84" Type="http://schemas.openxmlformats.org/officeDocument/2006/relationships/hyperlink" Target="http://www.ilga.gov/legislation/ilcs/ilcs3.asp?ActID=1286&amp;ChapterID=23" TargetMode="External"/><Relationship Id="rId89" Type="http://schemas.openxmlformats.org/officeDocument/2006/relationships/hyperlink" Target="http://www.dpuc.state.ct.us/DPUCinfo.nsf/f17596944e54b1f985256b5100704d92/22f4339963fdcf0a852568e100587484?OpenDocument" TargetMode="External"/><Relationship Id="rId112" Type="http://schemas.openxmlformats.org/officeDocument/2006/relationships/hyperlink" Target="http://www.nmcpr.state.nm.us/nmac/_title18/T18C060.htm" TargetMode="External"/><Relationship Id="rId16" Type="http://schemas.openxmlformats.org/officeDocument/2006/relationships/hyperlink" Target="http://www.gencourt.state.nh.us/rsa/html/NHTOC/NHTOC-XXXIV-374.htm" TargetMode="External"/><Relationship Id="rId107" Type="http://schemas.openxmlformats.org/officeDocument/2006/relationships/hyperlink" Target="http://www.state.mi.us/orr/emi/admincode.asp?AdminCode=Single&amp;Admin_Num=40840901&amp;Dpt=&amp;RngHigh=40900006" TargetMode="External"/><Relationship Id="rId11" Type="http://schemas.openxmlformats.org/officeDocument/2006/relationships/hyperlink" Target="http://www.nj1-call.org/" TargetMode="External"/><Relationship Id="rId32" Type="http://schemas.openxmlformats.org/officeDocument/2006/relationships/hyperlink" Target="http://data.opi.mt.gov/bills/mca_toc/69_4_5.htm" TargetMode="External"/><Relationship Id="rId37" Type="http://schemas.openxmlformats.org/officeDocument/2006/relationships/hyperlink" Target="http://www.nmonecall.org/law_main.htm" TargetMode="External"/><Relationship Id="rId53" Type="http://schemas.openxmlformats.org/officeDocument/2006/relationships/hyperlink" Target="http://leg1.state.va.us/cgi-bin/legp504.exe?000+cod+56-265.14" TargetMode="External"/><Relationship Id="rId58" Type="http://schemas.openxmlformats.org/officeDocument/2006/relationships/hyperlink" Target="http://www.tnonecall.com/" TargetMode="External"/><Relationship Id="rId74" Type="http://schemas.openxmlformats.org/officeDocument/2006/relationships/hyperlink" Target="http://www.flsenate.gov/Laws/Statutes/2010/Chapter556" TargetMode="External"/><Relationship Id="rId79" Type="http://schemas.openxmlformats.org/officeDocument/2006/relationships/hyperlink" Target="http://www.azbluestake.com/pdfs/40-360.pdf" TargetMode="External"/><Relationship Id="rId102" Type="http://schemas.openxmlformats.org/officeDocument/2006/relationships/hyperlink" Target="http://www.ms811.org/one-call-law" TargetMode="External"/><Relationship Id="rId123" Type="http://schemas.openxmlformats.org/officeDocument/2006/relationships/vmlDrawing" Target="../drawings/vmlDrawing1.vml"/><Relationship Id="rId5" Type="http://schemas.openxmlformats.org/officeDocument/2006/relationships/hyperlink" Target="http://www.westlaw.com/Find/Default.wl?rs=dfa1.0&amp;vr=2.0&amp;DB=1000517&amp;DocName=COSTS42-20-108.5&amp;FindType=Y" TargetMode="External"/><Relationship Id="rId61" Type="http://schemas.openxmlformats.org/officeDocument/2006/relationships/hyperlink" Target="http://search.leg.wa.gov/wslrcw/RCW%20%2019%20%20TITLE/RCW%20%2019%20.122%20%20CHAPTER/RCW%20%2019%20.122%20%20chapter.htm" TargetMode="External"/><Relationship Id="rId82" Type="http://schemas.openxmlformats.org/officeDocument/2006/relationships/hyperlink" Target="http://www2.legis.state.ia.us/IACODE/1999/480/" TargetMode="External"/><Relationship Id="rId90" Type="http://schemas.openxmlformats.org/officeDocument/2006/relationships/hyperlink" Target="http://www.missutility.net/" TargetMode="External"/><Relationship Id="rId95" Type="http://schemas.openxmlformats.org/officeDocument/2006/relationships/hyperlink" Target="http://www.sdonecall.com/" TargetMode="External"/><Relationship Id="rId19" Type="http://schemas.openxmlformats.org/officeDocument/2006/relationships/hyperlink" Target="http://www.ncga.state.nc.us/EnactedLegislation/Statutes/HTML/ByArticle/Chapter_87/Article_8.html" TargetMode="External"/><Relationship Id="rId14" Type="http://schemas.openxmlformats.org/officeDocument/2006/relationships/hyperlink" Target="http://mlis.state.md.us/asp/statutes_respond.asp?article=gpu&amp;section=12-101&amp;Extension=HTML" TargetMode="External"/><Relationship Id="rId22" Type="http://schemas.openxmlformats.org/officeDocument/2006/relationships/hyperlink" Target="http://www.gopherstateonecall.org/" TargetMode="External"/><Relationship Id="rId27" Type="http://schemas.openxmlformats.org/officeDocument/2006/relationships/hyperlink" Target="http://codes.ohio.gov/orc/3781.25" TargetMode="External"/><Relationship Id="rId30" Type="http://schemas.openxmlformats.org/officeDocument/2006/relationships/hyperlink" Target="http://www.leg.state.nv.us/NRS/NRS-455.html" TargetMode="External"/><Relationship Id="rId35" Type="http://schemas.openxmlformats.org/officeDocument/2006/relationships/hyperlink" Target="http://www.ne-diggers.com/" TargetMode="External"/><Relationship Id="rId43" Type="http://schemas.openxmlformats.org/officeDocument/2006/relationships/hyperlink" Target="http://www.onecallofwyoming.com/" TargetMode="External"/><Relationship Id="rId48" Type="http://schemas.openxmlformats.org/officeDocument/2006/relationships/hyperlink" Target="http://www.missutilityofvirginia.com/" TargetMode="External"/><Relationship Id="rId56" Type="http://schemas.openxmlformats.org/officeDocument/2006/relationships/hyperlink" Target="http://www.digsafelyoregon.com/" TargetMode="External"/><Relationship Id="rId64" Type="http://schemas.openxmlformats.org/officeDocument/2006/relationships/hyperlink" Target="http://www.digsafelyoregon.com/ors-oar.asp" TargetMode="External"/><Relationship Id="rId69" Type="http://schemas.openxmlformats.org/officeDocument/2006/relationships/hyperlink" Target="http://www.callsunshine.com/corp/index.html" TargetMode="External"/><Relationship Id="rId77" Type="http://schemas.openxmlformats.org/officeDocument/2006/relationships/hyperlink" Target="http://www.akonecall.com/" TargetMode="External"/><Relationship Id="rId100" Type="http://schemas.openxmlformats.org/officeDocument/2006/relationships/hyperlink" Target="http://www.uncc2.org/web/pdf/colorado_one_call_law.pdf" TargetMode="External"/><Relationship Id="rId105" Type="http://schemas.openxmlformats.org/officeDocument/2006/relationships/hyperlink" Target="http://www.kssos.org/pubs/pubs_kar.aspx" TargetMode="External"/><Relationship Id="rId113" Type="http://schemas.openxmlformats.org/officeDocument/2006/relationships/hyperlink" Target="http://legis.state.sd.us/rules/DisplayRule.aspx?Rule=20:25:03" TargetMode="External"/><Relationship Id="rId118" Type="http://schemas.openxmlformats.org/officeDocument/2006/relationships/hyperlink" Target="http://info.sos.state.tx.us/pls/pub/readtac$ext.ViewTAC?tac_view=4&amp;ti=16&amp;pt=1&amp;ch=18&amp;rl=Y" TargetMode="External"/><Relationship Id="rId8" Type="http://schemas.openxmlformats.org/officeDocument/2006/relationships/hyperlink" Target="http://www.ms1call.org/" TargetMode="External"/><Relationship Id="rId51" Type="http://schemas.openxmlformats.org/officeDocument/2006/relationships/hyperlink" Target="http://www.scstatehouse.gov/code/t58c035.htm" TargetMode="External"/><Relationship Id="rId72" Type="http://schemas.openxmlformats.org/officeDocument/2006/relationships/hyperlink" Target="http://www.cga.ct.gov/2009/pub/chap293.htm" TargetMode="External"/><Relationship Id="rId80" Type="http://schemas.openxmlformats.org/officeDocument/2006/relationships/hyperlink" Target="http://www.uncc2.org/" TargetMode="External"/><Relationship Id="rId85" Type="http://schemas.openxmlformats.org/officeDocument/2006/relationships/hyperlink" Target="http://www.legislature.idaho.gov/idstat/Title55/T55CH22.htm" TargetMode="External"/><Relationship Id="rId93" Type="http://schemas.openxmlformats.org/officeDocument/2006/relationships/hyperlink" Target="http://www.laonecall.com/" TargetMode="External"/><Relationship Id="rId98" Type="http://schemas.openxmlformats.org/officeDocument/2006/relationships/hyperlink" Target="http://alisondb.legislature.state.al.us/acas/ACASLoginFire.asp" TargetMode="External"/><Relationship Id="rId121" Type="http://schemas.openxmlformats.org/officeDocument/2006/relationships/hyperlink" Target="http://www.oslpr.org/download/en/1998/0267.pdf" TargetMode="External"/><Relationship Id="rId3" Type="http://schemas.openxmlformats.org/officeDocument/2006/relationships/printerSettings" Target="../printerSettings/printerSettings3.bin"/><Relationship Id="rId12" Type="http://schemas.openxmlformats.org/officeDocument/2006/relationships/hyperlink" Target="http://www.legis.state.la.us/lss/lss.asp?doc=97827" TargetMode="External"/><Relationship Id="rId17" Type="http://schemas.openxmlformats.org/officeDocument/2006/relationships/hyperlink" Target="http://lis.njleg.state.nj.us/cgi-bin/om_isapi.dll?clientID=26091438&amp;Depth=4&amp;TD=WRAP&amp;advquery=%2248%3a2-73%22&amp;headingswithhits=on&amp;infobase=statutes.nfo&amp;rank=&amp;record=%7b13F04%7d&amp;softpage=Doc_Frame_Pg42&amp;wordsaroundhits=2&amp;x=51&amp;y=16&amp;zz=" TargetMode="External"/><Relationship Id="rId25" Type="http://schemas.openxmlformats.org/officeDocument/2006/relationships/hyperlink" Target="http://www.legis.nd.gov/cencode/t49c23.pdf" TargetMode="External"/><Relationship Id="rId33" Type="http://schemas.openxmlformats.org/officeDocument/2006/relationships/hyperlink" Target="http://www.moga.mo.gov/statutes/chapters/chap319.htm" TargetMode="External"/><Relationship Id="rId38" Type="http://schemas.openxmlformats.org/officeDocument/2006/relationships/hyperlink" Target="http://www.nmonecall.org/" TargetMode="External"/><Relationship Id="rId46" Type="http://schemas.openxmlformats.org/officeDocument/2006/relationships/hyperlink" Target="http://www.sc1pups.org/" TargetMode="External"/><Relationship Id="rId59" Type="http://schemas.openxmlformats.org/officeDocument/2006/relationships/hyperlink" Target="http://le.utah.gov/~code/TITLE54/54_08a.htm" TargetMode="External"/><Relationship Id="rId67" Type="http://schemas.openxmlformats.org/officeDocument/2006/relationships/hyperlink" Target="http://www.cbyd.com/" TargetMode="External"/><Relationship Id="rId103" Type="http://schemas.openxmlformats.org/officeDocument/2006/relationships/hyperlink" Target="http://www.akonecall.com/AK_LAW1.pdf" TargetMode="External"/><Relationship Id="rId108" Type="http://schemas.openxmlformats.org/officeDocument/2006/relationships/hyperlink" Target="https://www.revisor.mn.gov/rules/?id=7560&amp;view=chapter&amp;keyword_type=exact&amp;keyword=excavation&amp;redirect=0" TargetMode="External"/><Relationship Id="rId116" Type="http://schemas.openxmlformats.org/officeDocument/2006/relationships/hyperlink" Target="http://weblinks.westlaw.com/toc/default.aspx?Abbr=NY%2DCRR%2DF&amp;Action=ExpandTree&amp;AP=I2DB73820BA3811DD9496EE88430C6CD4&amp;ItemKey=I2DB73820BA3811DD9496EE88430C6CD4&amp;RP=%2Ftoc%2Fdefault%2Ewl&amp;Service=TOC&amp;RS=WEBL10.10&amp;VR=2.0&amp;SPa=nycrr-1000&amp;pbc=4BF3FCBE&amp;fragment" TargetMode="External"/><Relationship Id="rId124" Type="http://schemas.openxmlformats.org/officeDocument/2006/relationships/comments" Target="../comments1.xml"/><Relationship Id="rId20" Type="http://schemas.openxmlformats.org/officeDocument/2006/relationships/hyperlink" Target="http://wwwa.missdig.org/MissDig/" TargetMode="External"/><Relationship Id="rId41" Type="http://schemas.openxmlformats.org/officeDocument/2006/relationships/hyperlink" Target="http://www.diggershotline.com/wilaw2.html" TargetMode="External"/><Relationship Id="rId54" Type="http://schemas.openxmlformats.org/officeDocument/2006/relationships/hyperlink" Target="http://legis.state.sd.us/statutes/DisplayStatute.aspx?Type=Statute&amp;Statute=49-7A" TargetMode="External"/><Relationship Id="rId62" Type="http://schemas.openxmlformats.org/officeDocument/2006/relationships/hyperlink" Target="http://www.oscn.net/applications/oscn/deliverdocument.asp?lookup=Previous&amp;listorder=134600&amp;dbCode=STOKST63&amp;year=" TargetMode="External"/><Relationship Id="rId70" Type="http://schemas.openxmlformats.org/officeDocument/2006/relationships/hyperlink" Target="http://www.gaupc.com/" TargetMode="External"/><Relationship Id="rId75" Type="http://schemas.openxmlformats.org/officeDocument/2006/relationships/hyperlink" Target="http://www.legis.state.ga.us/legis/2005_06/sum/sb274.htm" TargetMode="External"/><Relationship Id="rId83" Type="http://schemas.openxmlformats.org/officeDocument/2006/relationships/hyperlink" Target="http://www.ai.org/legislative/ic/code/title8/ar1/ch26.html" TargetMode="External"/><Relationship Id="rId88" Type="http://schemas.openxmlformats.org/officeDocument/2006/relationships/hyperlink" Target="http://rules.sos.state.ga.us/cgi-bin/page.cgi?g=GEORGIA_PUBLIC_SERVICE_COMMISSION%2FSAFE_INSTALLATION_AND_OPERATION_OF_NATURAL_GAS_TRANSMISSION_AND_DISTRIBUTION_SYSTEMS%2Findex.html&amp;d=1" TargetMode="External"/><Relationship Id="rId91" Type="http://schemas.openxmlformats.org/officeDocument/2006/relationships/hyperlink" Target="http://www.missutility.net/washingtondc/dcstatelaw.asp" TargetMode="External"/><Relationship Id="rId96" Type="http://schemas.openxmlformats.org/officeDocument/2006/relationships/hyperlink" Target="http://www.callbeforeyoudig.org/" TargetMode="External"/><Relationship Id="rId111" Type="http://schemas.openxmlformats.org/officeDocument/2006/relationships/hyperlink" Target="http://www.michie.com/newjersey/lpext.dll?f=templates&amp;fn=main-h.htm&amp;cp" TargetMode="External"/><Relationship Id="rId1" Type="http://schemas.openxmlformats.org/officeDocument/2006/relationships/printerSettings" Target="../printerSettings/printerSettings1.bin"/><Relationship Id="rId6" Type="http://schemas.openxmlformats.org/officeDocument/2006/relationships/hyperlink" Target="http://www.digsafe.com/" TargetMode="External"/><Relationship Id="rId15" Type="http://schemas.openxmlformats.org/officeDocument/2006/relationships/hyperlink" Target="http://www.malegislature.gov/Laws/GeneralLaws/PartI/TitleXIV/Chapter82/Section40" TargetMode="External"/><Relationship Id="rId23" Type="http://schemas.openxmlformats.org/officeDocument/2006/relationships/hyperlink" Target="http://www.revisor.leg.state.mn.us/stats/216D/" TargetMode="External"/><Relationship Id="rId28" Type="http://schemas.openxmlformats.org/officeDocument/2006/relationships/hyperlink" Target="http://www.kentucky811.org/law.php" TargetMode="External"/><Relationship Id="rId36" Type="http://schemas.openxmlformats.org/officeDocument/2006/relationships/hyperlink" Target="http://www.mo1call.com/" TargetMode="External"/><Relationship Id="rId49" Type="http://schemas.openxmlformats.org/officeDocument/2006/relationships/hyperlink" Target="http://www.pa1call.org/pa811/Public/Resource%20Center/PA_Act_287/Public/POCS_Content/Resource_Center/Act_287.aspx?hkey=2b7e0c60-a384-4681-a275-c190a2b10636" TargetMode="External"/><Relationship Id="rId57" Type="http://schemas.openxmlformats.org/officeDocument/2006/relationships/hyperlink" Target="http://www.tnonecall.com/index-3.html" TargetMode="External"/><Relationship Id="rId106" Type="http://schemas.openxmlformats.org/officeDocument/2006/relationships/hyperlink" Target="http://www.maine.gov/sos/cec/rules/65/407/407c895.doc" TargetMode="External"/><Relationship Id="rId114" Type="http://schemas.openxmlformats.org/officeDocument/2006/relationships/hyperlink" Target="http://www.digsafe.com/documents/vtrules.pdf" TargetMode="External"/><Relationship Id="rId119" Type="http://schemas.openxmlformats.org/officeDocument/2006/relationships/hyperlink" Target="http://www.azsos.gov/public_services/Title_14/14-02.htm" TargetMode="External"/><Relationship Id="rId10" Type="http://schemas.openxmlformats.org/officeDocument/2006/relationships/hyperlink" Target="http://www.digsafe.com/" TargetMode="External"/><Relationship Id="rId31" Type="http://schemas.openxmlformats.org/officeDocument/2006/relationships/hyperlink" Target="http://www.ne-diggers.com/statelaw/stateordinances.aspx" TargetMode="External"/><Relationship Id="rId44" Type="http://schemas.openxmlformats.org/officeDocument/2006/relationships/hyperlink" Target="http://www.pa1call.org/PA811/Public/" TargetMode="External"/><Relationship Id="rId52" Type="http://schemas.openxmlformats.org/officeDocument/2006/relationships/hyperlink" Target="http://www.digsafe.com/documents/Vermont%20Dig%20Safe%20Law%202008%20for%20download.pdf" TargetMode="External"/><Relationship Id="rId60" Type="http://schemas.openxmlformats.org/officeDocument/2006/relationships/hyperlink" Target="http://www.bluestakes.org/" TargetMode="External"/><Relationship Id="rId65" Type="http://schemas.openxmlformats.org/officeDocument/2006/relationships/hyperlink" Target="http://www.al1call.com/" TargetMode="External"/><Relationship Id="rId73" Type="http://schemas.openxmlformats.org/officeDocument/2006/relationships/hyperlink" Target="http://delcode.delaware.gov/title26/c008/sc01/index.shtml" TargetMode="External"/><Relationship Id="rId78" Type="http://schemas.openxmlformats.org/officeDocument/2006/relationships/hyperlink" Target="http://www.azbluestake.com/" TargetMode="External"/><Relationship Id="rId81" Type="http://schemas.openxmlformats.org/officeDocument/2006/relationships/hyperlink" Target="http://kansasstatutes.lesterama.org/Chapter_66/Article_18/" TargetMode="External"/><Relationship Id="rId86" Type="http://schemas.openxmlformats.org/officeDocument/2006/relationships/hyperlink" Target="http://www.kansasonecall.com/" TargetMode="External"/><Relationship Id="rId94" Type="http://schemas.openxmlformats.org/officeDocument/2006/relationships/hyperlink" Target="http://www.callokie.com/" TargetMode="External"/><Relationship Id="rId99" Type="http://schemas.openxmlformats.org/officeDocument/2006/relationships/hyperlink" Target="http://www.leginfo.ca.gov/cgi-bin/calawquery?codesection=gov&amp;codebody=4216&amp;hits=20" TargetMode="External"/><Relationship Id="rId101" Type="http://schemas.openxmlformats.org/officeDocument/2006/relationships/hyperlink" Target="http://www.arkonecall.com/statelaw/statelaw.html" TargetMode="External"/><Relationship Id="rId122" Type="http://schemas.openxmlformats.org/officeDocument/2006/relationships/printerSettings" Target="../printerSettings/printerSettings4.bin"/><Relationship Id="rId4" Type="http://schemas.openxmlformats.org/officeDocument/2006/relationships/hyperlink" Target="http://www.westlaw.com/Find/Default.wl?rs=dfa1.0&amp;vr=2.0&amp;DB=1000211&amp;DocName=CAGTS4216.2&amp;FindType=Y" TargetMode="External"/><Relationship Id="rId9" Type="http://schemas.openxmlformats.org/officeDocument/2006/relationships/hyperlink" Target="http://www2.ncocc.org/ncocc/default.htm" TargetMode="External"/><Relationship Id="rId13" Type="http://schemas.openxmlformats.org/officeDocument/2006/relationships/hyperlink" Target="http://www.mainelegislature.org/legis/statutes/23/title23sec3360-A.html" TargetMode="External"/><Relationship Id="rId18" Type="http://schemas.openxmlformats.org/officeDocument/2006/relationships/hyperlink" Target="http://public.leginfo.state.ny.us/LAWSSEAF.cgi?QUERYTYPE=LAWS+&amp;QUERYDATA=@SLGBS0A36+&amp;LIST=LAW+&amp;BROWSER=EXPLORER+&amp;TOKEN=59527867+&amp;TARGET=VIEW" TargetMode="External"/><Relationship Id="rId39" Type="http://schemas.openxmlformats.org/officeDocument/2006/relationships/hyperlink" Target="http://www.legis.state.wv.us/WVCODE/Code.cfm?chap=24c&amp;art=1" TargetMode="External"/><Relationship Id="rId109" Type="http://schemas.openxmlformats.org/officeDocument/2006/relationships/hyperlink" Target="http://www.leg.state.nv.us/nac/NAC-455.html" TargetMode="External"/><Relationship Id="rId34" Type="http://schemas.openxmlformats.org/officeDocument/2006/relationships/hyperlink" Target="http://www.usanorth.org/" TargetMode="External"/><Relationship Id="rId50" Type="http://schemas.openxmlformats.org/officeDocument/2006/relationships/hyperlink" Target="http://www.rilin.state.ri.us/Statutes/TITLE39/39-1.2/INDEX.HTM" TargetMode="External"/><Relationship Id="rId55" Type="http://schemas.openxmlformats.org/officeDocument/2006/relationships/hyperlink" Target="http://www.digsafelyoregon.com/ors-oar.asp" TargetMode="External"/><Relationship Id="rId76" Type="http://schemas.openxmlformats.org/officeDocument/2006/relationships/hyperlink" Target="http://www.capitol.hawaii.gov/hrscurrent/vol05_ch0261-0319/hrs0269e/hrs_0269e-.htm" TargetMode="External"/><Relationship Id="rId97" Type="http://schemas.openxmlformats.org/officeDocument/2006/relationships/hyperlink" Target="http://www.muwv.org/" TargetMode="External"/><Relationship Id="rId104" Type="http://schemas.openxmlformats.org/officeDocument/2006/relationships/hyperlink" Target="http://www.ilga.gov/commission/jcar/admincode/083/08300265sections.html" TargetMode="External"/><Relationship Id="rId120" Type="http://schemas.openxmlformats.org/officeDocument/2006/relationships/hyperlink" Target="http://www.justice.gov.gu/compileroflaws/gca/21gca/21gc071.PDF" TargetMode="External"/><Relationship Id="rId7" Type="http://schemas.openxmlformats.org/officeDocument/2006/relationships/hyperlink" Target="http://www.digsafe.com/" TargetMode="External"/><Relationship Id="rId71" Type="http://schemas.openxmlformats.org/officeDocument/2006/relationships/hyperlink" Target="http://www.callbeforeyoudig.org/" TargetMode="External"/><Relationship Id="rId92" Type="http://schemas.openxmlformats.org/officeDocument/2006/relationships/hyperlink" Target="http://www.iowaonecall.com/" TargetMode="External"/><Relationship Id="rId2" Type="http://schemas.openxmlformats.org/officeDocument/2006/relationships/printerSettings" Target="../printerSettings/printerSettings2.bin"/><Relationship Id="rId29" Type="http://schemas.openxmlformats.org/officeDocument/2006/relationships/hyperlink" Target="http://www.kentucky811.org/" TargetMode="External"/><Relationship Id="rId24" Type="http://schemas.openxmlformats.org/officeDocument/2006/relationships/hyperlink" Target="http://www.ndonecall.com/" TargetMode="External"/><Relationship Id="rId40" Type="http://schemas.openxmlformats.org/officeDocument/2006/relationships/hyperlink" Target="http://www.diggershotline.com/" TargetMode="External"/><Relationship Id="rId45" Type="http://schemas.openxmlformats.org/officeDocument/2006/relationships/hyperlink" Target="http://www.digsafe.com/" TargetMode="External"/><Relationship Id="rId66" Type="http://schemas.openxmlformats.org/officeDocument/2006/relationships/hyperlink" Target="http://www.arkonecall.com/" TargetMode="External"/><Relationship Id="rId87" Type="http://schemas.openxmlformats.org/officeDocument/2006/relationships/hyperlink" Target="http://www.iupps.org/" TargetMode="External"/><Relationship Id="rId110" Type="http://schemas.openxmlformats.org/officeDocument/2006/relationships/hyperlink" Target="http://www.puc.nh.gov/Regulatory/rules.htm" TargetMode="External"/><Relationship Id="rId115" Type="http://schemas.openxmlformats.org/officeDocument/2006/relationships/hyperlink" Target="http://leg1.state.va.us/cgi-bin/legp504.exe?000+reg+20VAC5-309"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indexed="13"/>
  </sheetPr>
  <dimension ref="A1:CA111"/>
  <sheetViews>
    <sheetView showGridLines="0" tabSelected="1" zoomScale="85" zoomScaleNormal="85" workbookViewId="0">
      <pane xSplit="1" ySplit="5" topLeftCell="B54" activePane="bottomRight" state="frozen"/>
      <selection pane="topRight" activeCell="B1" sqref="B1"/>
      <selection pane="bottomLeft" activeCell="A8" sqref="A8"/>
      <selection pane="bottomRight" activeCell="E54" sqref="E54"/>
    </sheetView>
  </sheetViews>
  <sheetFormatPr defaultRowHeight="11.25" x14ac:dyDescent="0.2"/>
  <cols>
    <col min="1" max="3" width="15.42578125" style="8" customWidth="1"/>
    <col min="4" max="4" width="15.7109375" style="8" customWidth="1"/>
    <col min="5" max="5" width="19.140625" style="8" customWidth="1"/>
    <col min="6" max="7" width="15.7109375" style="8" customWidth="1"/>
    <col min="8" max="8" width="23.140625" style="8" customWidth="1"/>
    <col min="9" max="12" width="15.7109375" style="8" customWidth="1"/>
    <col min="13" max="13" width="15.7109375" style="99" customWidth="1"/>
    <col min="14" max="18" width="15.7109375" style="8" customWidth="1"/>
    <col min="19" max="19" width="38.5703125" style="8" customWidth="1"/>
    <col min="20" max="22" width="15.7109375" style="8" customWidth="1"/>
    <col min="23" max="23" width="20.140625" style="8" customWidth="1"/>
    <col min="24" max="24" width="15.7109375" style="8" customWidth="1"/>
    <col min="25" max="25" width="44.85546875" style="8" customWidth="1"/>
    <col min="26" max="49" width="15.7109375" style="8" customWidth="1"/>
    <col min="50" max="50" width="35.85546875" style="8" customWidth="1"/>
    <col min="51" max="51" width="15.7109375" style="8" customWidth="1"/>
    <col min="52" max="52" width="32.5703125" style="8" customWidth="1"/>
    <col min="53" max="53" width="32.7109375" style="8" customWidth="1"/>
    <col min="54" max="59" width="15.7109375" style="8" customWidth="1"/>
    <col min="60" max="61" width="15.7109375" style="9" customWidth="1"/>
    <col min="62" max="62" width="16.42578125" style="9" customWidth="1"/>
    <col min="63" max="63" width="15.7109375" style="8" customWidth="1"/>
    <col min="64" max="64" width="17.28515625" style="89" customWidth="1"/>
    <col min="65" max="16384" width="9.140625" style="8"/>
  </cols>
  <sheetData>
    <row r="1" spans="1:79" s="3" customFormat="1" ht="12.75" customHeight="1" thickBot="1" x14ac:dyDescent="0.25">
      <c r="A1" s="13"/>
      <c r="B1" s="13"/>
      <c r="C1" s="13"/>
      <c r="D1" s="14"/>
      <c r="E1" s="14"/>
      <c r="F1" s="14"/>
      <c r="G1" s="14"/>
      <c r="H1" s="14"/>
      <c r="I1" s="14"/>
      <c r="J1" s="14"/>
      <c r="K1" s="14"/>
      <c r="L1" s="14"/>
      <c r="M1" s="13"/>
      <c r="N1" s="14"/>
      <c r="O1" s="14"/>
      <c r="P1" s="14"/>
      <c r="Q1" s="14"/>
      <c r="R1" s="14"/>
      <c r="S1" s="14"/>
      <c r="T1" s="14"/>
      <c r="X1" s="67"/>
      <c r="Y1" s="67"/>
      <c r="AH1" s="67" t="s">
        <v>358</v>
      </c>
      <c r="AI1" s="67"/>
      <c r="AJ1" s="67"/>
      <c r="AK1" s="67"/>
      <c r="AL1" s="67"/>
      <c r="AM1" s="67"/>
      <c r="AN1" s="67"/>
      <c r="AO1" s="14"/>
      <c r="AP1" s="14"/>
      <c r="AQ1" s="14"/>
      <c r="AR1" s="14"/>
      <c r="AS1" s="14"/>
      <c r="AT1" s="14"/>
      <c r="AU1" s="14"/>
      <c r="AV1" s="14"/>
      <c r="AW1" s="14"/>
      <c r="AX1" s="14"/>
      <c r="AY1" s="14"/>
      <c r="AZ1" s="14"/>
      <c r="BA1" s="14"/>
      <c r="BB1" s="14"/>
      <c r="BC1" s="14"/>
      <c r="BD1" s="14"/>
      <c r="BE1" s="14"/>
      <c r="BF1" s="14"/>
      <c r="BG1" s="171"/>
      <c r="BH1" s="172"/>
      <c r="BI1" s="172"/>
      <c r="BJ1" s="172"/>
      <c r="BK1" s="171"/>
      <c r="BL1" s="88"/>
    </row>
    <row r="2" spans="1:79" s="3" customFormat="1" ht="13.5" thickBot="1" x14ac:dyDescent="0.25">
      <c r="A2" s="13"/>
      <c r="B2" s="13"/>
      <c r="C2" s="124"/>
      <c r="D2" s="15"/>
      <c r="E2" s="15"/>
      <c r="F2" s="15" t="s">
        <v>363</v>
      </c>
      <c r="G2" s="98"/>
      <c r="H2" s="15"/>
      <c r="I2" s="15"/>
      <c r="J2" s="15"/>
      <c r="K2" s="15"/>
      <c r="L2" s="15"/>
      <c r="M2" s="118"/>
      <c r="N2" s="15"/>
      <c r="O2" s="15"/>
      <c r="P2" s="15"/>
      <c r="Q2" s="117"/>
      <c r="R2" s="127"/>
      <c r="S2" s="128"/>
      <c r="T2" s="142"/>
      <c r="U2" s="16"/>
      <c r="V2" s="16"/>
      <c r="W2" s="16"/>
      <c r="X2" s="16"/>
      <c r="Y2" s="16"/>
      <c r="Z2" s="16"/>
      <c r="AA2" s="16"/>
      <c r="AB2" s="16"/>
      <c r="AC2" s="16"/>
      <c r="AD2" s="16" t="s">
        <v>344</v>
      </c>
      <c r="AE2" s="16"/>
      <c r="AF2" s="16"/>
      <c r="AG2" s="16"/>
      <c r="AH2" s="16"/>
      <c r="AI2" s="16"/>
      <c r="AJ2" s="16"/>
      <c r="AK2" s="16"/>
      <c r="AL2" s="16"/>
      <c r="AM2" s="16"/>
      <c r="AN2" s="16"/>
      <c r="AO2" s="17"/>
      <c r="AP2" s="18"/>
      <c r="AQ2" s="19"/>
      <c r="AR2" s="19"/>
      <c r="AS2" s="19"/>
      <c r="AT2" s="19"/>
      <c r="AU2" s="19"/>
      <c r="AV2" s="19"/>
      <c r="AW2" s="19"/>
      <c r="AX2" s="20" t="s">
        <v>641</v>
      </c>
      <c r="AY2" s="19"/>
      <c r="AZ2" s="19"/>
      <c r="BA2" s="19"/>
      <c r="BB2" s="19"/>
      <c r="BC2" s="19"/>
      <c r="BD2" s="132"/>
      <c r="BE2" s="132"/>
      <c r="BF2" s="133"/>
      <c r="BG2" s="171"/>
      <c r="BH2" s="172"/>
      <c r="BI2" s="172"/>
      <c r="BJ2" s="172"/>
      <c r="BK2" s="171"/>
      <c r="BL2" s="173"/>
    </row>
    <row r="3" spans="1:79" s="43" customFormat="1" ht="78.75" x14ac:dyDescent="0.2">
      <c r="A3" s="209" t="s">
        <v>364</v>
      </c>
      <c r="B3" s="209" t="s">
        <v>864</v>
      </c>
      <c r="C3" s="121" t="s">
        <v>573</v>
      </c>
      <c r="D3" s="33" t="s">
        <v>410</v>
      </c>
      <c r="E3" s="34" t="s">
        <v>636</v>
      </c>
      <c r="F3" s="34" t="s">
        <v>516</v>
      </c>
      <c r="G3" s="46" t="s">
        <v>412</v>
      </c>
      <c r="H3" s="34" t="s">
        <v>346</v>
      </c>
      <c r="I3" s="34" t="s">
        <v>347</v>
      </c>
      <c r="J3" s="34" t="s">
        <v>450</v>
      </c>
      <c r="K3" s="34" t="s">
        <v>583</v>
      </c>
      <c r="L3" s="34" t="s">
        <v>584</v>
      </c>
      <c r="M3" s="100" t="s">
        <v>631</v>
      </c>
      <c r="N3" s="102" t="s">
        <v>422</v>
      </c>
      <c r="O3" s="34" t="s">
        <v>575</v>
      </c>
      <c r="P3" s="34" t="s">
        <v>574</v>
      </c>
      <c r="Q3" s="129" t="s">
        <v>348</v>
      </c>
      <c r="R3" s="34" t="s">
        <v>632</v>
      </c>
      <c r="S3" s="45" t="s">
        <v>629</v>
      </c>
      <c r="T3" s="144" t="s">
        <v>411</v>
      </c>
      <c r="U3" s="35" t="s">
        <v>411</v>
      </c>
      <c r="V3" s="35" t="s">
        <v>331</v>
      </c>
      <c r="W3" s="35" t="s">
        <v>331</v>
      </c>
      <c r="X3" s="149" t="s">
        <v>594</v>
      </c>
      <c r="Y3" s="152" t="s">
        <v>594</v>
      </c>
      <c r="Z3" s="35" t="s">
        <v>871</v>
      </c>
      <c r="AA3" s="35" t="s">
        <v>870</v>
      </c>
      <c r="AB3" s="35" t="s">
        <v>593</v>
      </c>
      <c r="AC3" s="35" t="s">
        <v>576</v>
      </c>
      <c r="AD3" s="36" t="s">
        <v>576</v>
      </c>
      <c r="AE3" s="36" t="s">
        <v>577</v>
      </c>
      <c r="AF3" s="36" t="s">
        <v>577</v>
      </c>
      <c r="AG3" s="36" t="s">
        <v>578</v>
      </c>
      <c r="AH3" s="36" t="s">
        <v>355</v>
      </c>
      <c r="AI3" s="149" t="s">
        <v>356</v>
      </c>
      <c r="AJ3" s="149" t="s">
        <v>356</v>
      </c>
      <c r="AK3" s="149" t="s">
        <v>357</v>
      </c>
      <c r="AL3" s="149" t="s">
        <v>357</v>
      </c>
      <c r="AM3" s="149" t="s">
        <v>338</v>
      </c>
      <c r="AN3" s="149" t="s">
        <v>338</v>
      </c>
      <c r="AO3" s="37" t="s">
        <v>423</v>
      </c>
      <c r="AP3" s="38" t="s">
        <v>452</v>
      </c>
      <c r="AQ3" s="47" t="s">
        <v>630</v>
      </c>
      <c r="AR3" s="47" t="s">
        <v>630</v>
      </c>
      <c r="AS3" s="47" t="s">
        <v>332</v>
      </c>
      <c r="AT3" s="47" t="s">
        <v>333</v>
      </c>
      <c r="AU3" s="47" t="s">
        <v>337</v>
      </c>
      <c r="AV3" s="47" t="s">
        <v>337</v>
      </c>
      <c r="AW3" s="39" t="s">
        <v>587</v>
      </c>
      <c r="AX3" s="39" t="s">
        <v>633</v>
      </c>
      <c r="AY3" s="39" t="s">
        <v>588</v>
      </c>
      <c r="AZ3" s="39" t="s">
        <v>634</v>
      </c>
      <c r="BA3" s="39" t="s">
        <v>334</v>
      </c>
      <c r="BB3" s="103" t="s">
        <v>416</v>
      </c>
      <c r="BC3" s="105" t="s">
        <v>552</v>
      </c>
      <c r="BD3" s="47" t="s">
        <v>310</v>
      </c>
      <c r="BE3" s="39" t="s">
        <v>311</v>
      </c>
      <c r="BF3" s="47" t="s">
        <v>312</v>
      </c>
      <c r="BG3" s="40" t="s">
        <v>24</v>
      </c>
      <c r="BH3" s="41" t="s">
        <v>449</v>
      </c>
      <c r="BI3" s="79" t="s">
        <v>335</v>
      </c>
      <c r="BJ3" s="41" t="s">
        <v>336</v>
      </c>
      <c r="BK3" s="42" t="s">
        <v>426</v>
      </c>
      <c r="BL3" s="83" t="s">
        <v>659</v>
      </c>
    </row>
    <row r="4" spans="1:79" s="43" customFormat="1" ht="22.5" x14ac:dyDescent="0.2">
      <c r="A4" s="210"/>
      <c r="B4" s="212"/>
      <c r="C4" s="122" t="s">
        <v>570</v>
      </c>
      <c r="D4" s="44" t="s">
        <v>566</v>
      </c>
      <c r="E4" s="45"/>
      <c r="F4" s="46" t="s">
        <v>570</v>
      </c>
      <c r="G4" s="46"/>
      <c r="H4" s="44" t="s">
        <v>566</v>
      </c>
      <c r="I4" s="46" t="s">
        <v>570</v>
      </c>
      <c r="J4" s="46" t="s">
        <v>570</v>
      </c>
      <c r="K4" s="46" t="s">
        <v>570</v>
      </c>
      <c r="L4" s="46" t="s">
        <v>570</v>
      </c>
      <c r="M4" s="46" t="s">
        <v>570</v>
      </c>
      <c r="N4" s="45" t="s">
        <v>570</v>
      </c>
      <c r="O4" s="46" t="s">
        <v>570</v>
      </c>
      <c r="P4" s="46" t="s">
        <v>570</v>
      </c>
      <c r="Q4" s="125" t="s">
        <v>570</v>
      </c>
      <c r="R4" s="46" t="s">
        <v>570</v>
      </c>
      <c r="S4" s="125" t="s">
        <v>566</v>
      </c>
      <c r="T4" s="145" t="s">
        <v>570</v>
      </c>
      <c r="U4" s="35" t="s">
        <v>566</v>
      </c>
      <c r="V4" s="35" t="s">
        <v>570</v>
      </c>
      <c r="W4" s="35" t="s">
        <v>566</v>
      </c>
      <c r="X4" s="36" t="s">
        <v>570</v>
      </c>
      <c r="Y4" s="36" t="s">
        <v>566</v>
      </c>
      <c r="Z4" s="35" t="s">
        <v>570</v>
      </c>
      <c r="AA4" s="35" t="s">
        <v>570</v>
      </c>
      <c r="AB4" s="35" t="s">
        <v>566</v>
      </c>
      <c r="AC4" s="35" t="s">
        <v>570</v>
      </c>
      <c r="AD4" s="35" t="s">
        <v>566</v>
      </c>
      <c r="AE4" s="35" t="s">
        <v>570</v>
      </c>
      <c r="AF4" s="35" t="s">
        <v>566</v>
      </c>
      <c r="AG4" s="35" t="s">
        <v>570</v>
      </c>
      <c r="AH4" s="35" t="s">
        <v>570</v>
      </c>
      <c r="AI4" s="35" t="s">
        <v>570</v>
      </c>
      <c r="AJ4" s="35" t="s">
        <v>566</v>
      </c>
      <c r="AK4" s="36" t="s">
        <v>570</v>
      </c>
      <c r="AL4" s="150" t="s">
        <v>566</v>
      </c>
      <c r="AM4" s="36" t="s">
        <v>570</v>
      </c>
      <c r="AN4" s="150" t="s">
        <v>566</v>
      </c>
      <c r="AO4" s="37" t="s">
        <v>570</v>
      </c>
      <c r="AP4" s="38" t="s">
        <v>570</v>
      </c>
      <c r="AQ4" s="39" t="s">
        <v>570</v>
      </c>
      <c r="AR4" s="96" t="s">
        <v>566</v>
      </c>
      <c r="AS4" s="39" t="s">
        <v>570</v>
      </c>
      <c r="AT4" s="96" t="s">
        <v>566</v>
      </c>
      <c r="AU4" s="39" t="s">
        <v>570</v>
      </c>
      <c r="AV4" s="39" t="s">
        <v>566</v>
      </c>
      <c r="AW4" s="39" t="s">
        <v>570</v>
      </c>
      <c r="AX4" s="47" t="s">
        <v>566</v>
      </c>
      <c r="AY4" s="39" t="s">
        <v>570</v>
      </c>
      <c r="AZ4" s="47" t="s">
        <v>566</v>
      </c>
      <c r="BA4" s="47"/>
      <c r="BB4" s="104"/>
      <c r="BC4" s="147" t="s">
        <v>570</v>
      </c>
      <c r="BD4" s="47" t="s">
        <v>570</v>
      </c>
      <c r="BE4" s="39" t="s">
        <v>570</v>
      </c>
      <c r="BF4" s="96" t="s">
        <v>570</v>
      </c>
      <c r="BG4" s="48" t="s">
        <v>25</v>
      </c>
      <c r="BH4" s="49"/>
      <c r="BI4" s="130" t="s">
        <v>570</v>
      </c>
      <c r="BJ4" s="49" t="s">
        <v>451</v>
      </c>
      <c r="BK4" s="50"/>
      <c r="BL4" s="84"/>
    </row>
    <row r="5" spans="1:79" s="2" customFormat="1" ht="13.5" customHeight="1" thickBot="1" x14ac:dyDescent="0.25">
      <c r="A5" s="211"/>
      <c r="B5" s="213"/>
      <c r="C5" s="123"/>
      <c r="D5" s="111" t="s">
        <v>640</v>
      </c>
      <c r="E5" s="111" t="s">
        <v>640</v>
      </c>
      <c r="F5" s="111" t="s">
        <v>640</v>
      </c>
      <c r="G5" s="111" t="s">
        <v>640</v>
      </c>
      <c r="H5" s="69"/>
      <c r="I5" s="69"/>
      <c r="J5" s="111" t="s">
        <v>640</v>
      </c>
      <c r="K5" s="111" t="s">
        <v>640</v>
      </c>
      <c r="L5" s="111" t="s">
        <v>640</v>
      </c>
      <c r="M5" s="111" t="s">
        <v>640</v>
      </c>
      <c r="N5" s="112" t="s">
        <v>640</v>
      </c>
      <c r="O5" s="111" t="s">
        <v>640</v>
      </c>
      <c r="P5" s="111"/>
      <c r="Q5" s="126" t="s">
        <v>640</v>
      </c>
      <c r="R5" s="111" t="s">
        <v>640</v>
      </c>
      <c r="S5" s="143"/>
      <c r="T5" s="146"/>
      <c r="U5" s="70"/>
      <c r="V5" s="70"/>
      <c r="W5" s="70"/>
      <c r="X5" s="151"/>
      <c r="Y5" s="151"/>
      <c r="Z5" s="116" t="s">
        <v>640</v>
      </c>
      <c r="AA5" s="116" t="s">
        <v>640</v>
      </c>
      <c r="AB5" s="116"/>
      <c r="AC5" s="116" t="s">
        <v>640</v>
      </c>
      <c r="AD5" s="137"/>
      <c r="AE5" s="116" t="s">
        <v>640</v>
      </c>
      <c r="AF5" s="137"/>
      <c r="AG5" s="70"/>
      <c r="AH5" s="116" t="s">
        <v>640</v>
      </c>
      <c r="AI5" s="151"/>
      <c r="AJ5" s="151"/>
      <c r="AK5" s="151"/>
      <c r="AL5" s="151"/>
      <c r="AM5" s="116" t="s">
        <v>640</v>
      </c>
      <c r="AN5" s="151"/>
      <c r="AO5" s="113" t="s">
        <v>640</v>
      </c>
      <c r="AP5" s="114" t="s">
        <v>640</v>
      </c>
      <c r="AQ5" s="97"/>
      <c r="AR5" s="97"/>
      <c r="AS5" s="97"/>
      <c r="AT5" s="97"/>
      <c r="AU5" s="115" t="s">
        <v>640</v>
      </c>
      <c r="AV5" s="97"/>
      <c r="AW5" s="115" t="s">
        <v>640</v>
      </c>
      <c r="AX5" s="71"/>
      <c r="AY5" s="115" t="s">
        <v>640</v>
      </c>
      <c r="AZ5" s="71"/>
      <c r="BA5" s="71"/>
      <c r="BB5" s="115" t="s">
        <v>640</v>
      </c>
      <c r="BC5" s="72"/>
      <c r="BD5" s="134" t="s">
        <v>640</v>
      </c>
      <c r="BE5" s="134" t="s">
        <v>640</v>
      </c>
      <c r="BF5" s="134" t="s">
        <v>640</v>
      </c>
      <c r="BG5" s="51"/>
      <c r="BH5" s="52"/>
      <c r="BI5" s="80"/>
      <c r="BJ5" s="52"/>
      <c r="BK5" s="53"/>
      <c r="BL5" s="85"/>
    </row>
    <row r="6" spans="1:79" s="2" customFormat="1" ht="337.5" x14ac:dyDescent="0.2">
      <c r="A6" s="54" t="s">
        <v>366</v>
      </c>
      <c r="B6" s="54"/>
      <c r="C6" s="119" t="s">
        <v>418</v>
      </c>
      <c r="D6" s="31" t="s">
        <v>297</v>
      </c>
      <c r="E6" s="31">
        <v>14</v>
      </c>
      <c r="F6" s="31" t="s">
        <v>418</v>
      </c>
      <c r="G6" s="31" t="s">
        <v>408</v>
      </c>
      <c r="H6" s="68" t="s">
        <v>298</v>
      </c>
      <c r="I6" s="68" t="s">
        <v>414</v>
      </c>
      <c r="J6" s="68" t="s">
        <v>418</v>
      </c>
      <c r="K6" s="68" t="s">
        <v>418</v>
      </c>
      <c r="L6" s="68" t="s">
        <v>418</v>
      </c>
      <c r="M6" s="68" t="s">
        <v>418</v>
      </c>
      <c r="N6" s="31" t="s">
        <v>414</v>
      </c>
      <c r="O6" s="31" t="s">
        <v>414</v>
      </c>
      <c r="P6" s="31" t="s">
        <v>418</v>
      </c>
      <c r="Q6" s="31" t="s">
        <v>418</v>
      </c>
      <c r="R6" s="31" t="s">
        <v>414</v>
      </c>
      <c r="S6" s="31" t="s">
        <v>442</v>
      </c>
      <c r="T6" s="31" t="s">
        <v>414</v>
      </c>
      <c r="U6" s="68" t="s">
        <v>443</v>
      </c>
      <c r="V6" s="68" t="s">
        <v>418</v>
      </c>
      <c r="W6" s="68" t="s">
        <v>361</v>
      </c>
      <c r="X6" s="68" t="s">
        <v>414</v>
      </c>
      <c r="Y6" s="68" t="s">
        <v>444</v>
      </c>
      <c r="Z6" s="68" t="s">
        <v>418</v>
      </c>
      <c r="AA6" s="68" t="s">
        <v>418</v>
      </c>
      <c r="AB6" s="68" t="s">
        <v>319</v>
      </c>
      <c r="AC6" s="68" t="s">
        <v>418</v>
      </c>
      <c r="AD6" s="136" t="s">
        <v>361</v>
      </c>
      <c r="AE6" s="68" t="s">
        <v>418</v>
      </c>
      <c r="AF6" s="136" t="s">
        <v>361</v>
      </c>
      <c r="AG6" s="68" t="s">
        <v>414</v>
      </c>
      <c r="AH6" s="68" t="s">
        <v>418</v>
      </c>
      <c r="AI6" s="68" t="s">
        <v>414</v>
      </c>
      <c r="AJ6" s="68" t="s">
        <v>665</v>
      </c>
      <c r="AK6" s="68" t="s">
        <v>414</v>
      </c>
      <c r="AL6" s="68" t="s">
        <v>666</v>
      </c>
      <c r="AM6" s="68" t="s">
        <v>418</v>
      </c>
      <c r="AN6" s="68" t="s">
        <v>319</v>
      </c>
      <c r="AO6" s="31" t="s">
        <v>418</v>
      </c>
      <c r="AP6" s="31" t="s">
        <v>418</v>
      </c>
      <c r="AQ6" s="31" t="s">
        <v>414</v>
      </c>
      <c r="AR6" s="31" t="s">
        <v>667</v>
      </c>
      <c r="AS6" s="31" t="s">
        <v>418</v>
      </c>
      <c r="AT6" s="31" t="s">
        <v>319</v>
      </c>
      <c r="AU6" s="31" t="s">
        <v>418</v>
      </c>
      <c r="AV6" s="31" t="s">
        <v>319</v>
      </c>
      <c r="AW6" s="31" t="s">
        <v>414</v>
      </c>
      <c r="AX6" s="68" t="s">
        <v>668</v>
      </c>
      <c r="AY6" s="31" t="s">
        <v>414</v>
      </c>
      <c r="AZ6" s="68" t="s">
        <v>668</v>
      </c>
      <c r="BA6" s="68" t="s">
        <v>418</v>
      </c>
      <c r="BB6" s="31" t="s">
        <v>482</v>
      </c>
      <c r="BC6" s="31" t="s">
        <v>418</v>
      </c>
      <c r="BD6" s="31" t="s">
        <v>418</v>
      </c>
      <c r="BE6" s="31" t="s">
        <v>418</v>
      </c>
      <c r="BF6" s="31" t="s">
        <v>418</v>
      </c>
      <c r="BG6" s="74" t="s">
        <v>76</v>
      </c>
      <c r="BH6" s="55">
        <v>34700</v>
      </c>
      <c r="BI6" s="55" t="s">
        <v>418</v>
      </c>
      <c r="BJ6" s="55" t="s">
        <v>635</v>
      </c>
      <c r="BK6" s="31" t="s">
        <v>669</v>
      </c>
      <c r="BL6" s="86" t="s">
        <v>493</v>
      </c>
      <c r="BM6" s="1"/>
      <c r="BN6" s="1"/>
      <c r="BO6" s="1"/>
      <c r="BP6" s="1"/>
      <c r="BQ6" s="1"/>
      <c r="BR6" s="1"/>
      <c r="BS6" s="1"/>
      <c r="BT6" s="1"/>
      <c r="BU6" s="1"/>
      <c r="BV6" s="1"/>
      <c r="BW6" s="1"/>
      <c r="BX6" s="1"/>
      <c r="BY6" s="1"/>
      <c r="BZ6" s="1"/>
      <c r="CA6" s="1"/>
    </row>
    <row r="7" spans="1:79" s="2" customFormat="1" ht="382.5" x14ac:dyDescent="0.2">
      <c r="A7" s="54" t="s">
        <v>367</v>
      </c>
      <c r="B7" s="54"/>
      <c r="C7" s="161" t="s">
        <v>414</v>
      </c>
      <c r="D7" s="32" t="s">
        <v>604</v>
      </c>
      <c r="E7" s="32">
        <v>20</v>
      </c>
      <c r="F7" s="32" t="s">
        <v>418</v>
      </c>
      <c r="G7" s="32" t="s">
        <v>409</v>
      </c>
      <c r="H7" s="32" t="s">
        <v>670</v>
      </c>
      <c r="I7" s="32" t="s">
        <v>418</v>
      </c>
      <c r="J7" s="32" t="s">
        <v>414</v>
      </c>
      <c r="K7" s="32" t="s">
        <v>414</v>
      </c>
      <c r="L7" s="32" t="s">
        <v>414</v>
      </c>
      <c r="M7" s="32" t="s">
        <v>418</v>
      </c>
      <c r="N7" s="32" t="s">
        <v>418</v>
      </c>
      <c r="O7" s="32" t="s">
        <v>414</v>
      </c>
      <c r="P7" s="32" t="s">
        <v>418</v>
      </c>
      <c r="Q7" s="32" t="s">
        <v>418</v>
      </c>
      <c r="R7" s="32" t="s">
        <v>414</v>
      </c>
      <c r="S7" s="32" t="s">
        <v>671</v>
      </c>
      <c r="T7" s="32" t="s">
        <v>414</v>
      </c>
      <c r="U7" s="32" t="s">
        <v>672</v>
      </c>
      <c r="V7" s="32" t="s">
        <v>418</v>
      </c>
      <c r="W7" s="32" t="s">
        <v>319</v>
      </c>
      <c r="X7" s="32" t="s">
        <v>418</v>
      </c>
      <c r="Y7" s="32" t="s">
        <v>319</v>
      </c>
      <c r="Z7" s="32" t="s">
        <v>418</v>
      </c>
      <c r="AA7" s="32" t="s">
        <v>418</v>
      </c>
      <c r="AB7" s="32" t="s">
        <v>319</v>
      </c>
      <c r="AC7" s="32" t="s">
        <v>414</v>
      </c>
      <c r="AD7" s="32" t="s">
        <v>290</v>
      </c>
      <c r="AE7" s="32" t="s">
        <v>418</v>
      </c>
      <c r="AF7" s="32" t="s">
        <v>361</v>
      </c>
      <c r="AG7" s="32" t="s">
        <v>418</v>
      </c>
      <c r="AH7" s="32" t="s">
        <v>290</v>
      </c>
      <c r="AI7" s="32" t="s">
        <v>418</v>
      </c>
      <c r="AJ7" s="32" t="s">
        <v>319</v>
      </c>
      <c r="AK7" s="32" t="s">
        <v>418</v>
      </c>
      <c r="AL7" s="32" t="s">
        <v>319</v>
      </c>
      <c r="AM7" s="32" t="s">
        <v>418</v>
      </c>
      <c r="AN7" s="32" t="s">
        <v>319</v>
      </c>
      <c r="AO7" s="32" t="s">
        <v>418</v>
      </c>
      <c r="AP7" s="32" t="s">
        <v>418</v>
      </c>
      <c r="AQ7" s="32" t="s">
        <v>418</v>
      </c>
      <c r="AR7" s="32" t="s">
        <v>319</v>
      </c>
      <c r="AS7" s="32" t="s">
        <v>418</v>
      </c>
      <c r="AT7" s="32" t="s">
        <v>319</v>
      </c>
      <c r="AU7" s="32" t="s">
        <v>418</v>
      </c>
      <c r="AV7" s="32" t="s">
        <v>319</v>
      </c>
      <c r="AW7" s="32" t="s">
        <v>414</v>
      </c>
      <c r="AX7" s="32" t="s">
        <v>291</v>
      </c>
      <c r="AY7" s="32" t="s">
        <v>414</v>
      </c>
      <c r="AZ7" s="32" t="s">
        <v>291</v>
      </c>
      <c r="BA7" s="32" t="s">
        <v>292</v>
      </c>
      <c r="BB7" s="32" t="s">
        <v>635</v>
      </c>
      <c r="BC7" s="32" t="s">
        <v>418</v>
      </c>
      <c r="BD7" s="32" t="s">
        <v>418</v>
      </c>
      <c r="BE7" s="32" t="s">
        <v>418</v>
      </c>
      <c r="BF7" s="32" t="s">
        <v>418</v>
      </c>
      <c r="BG7" s="199" t="s">
        <v>77</v>
      </c>
      <c r="BH7" s="56">
        <v>36039</v>
      </c>
      <c r="BI7" s="56" t="s">
        <v>418</v>
      </c>
      <c r="BJ7" s="187" t="s">
        <v>635</v>
      </c>
      <c r="BK7" s="32" t="s">
        <v>223</v>
      </c>
      <c r="BL7" s="74" t="s">
        <v>494</v>
      </c>
      <c r="BM7" s="1"/>
      <c r="BN7" s="1"/>
      <c r="BO7" s="1"/>
      <c r="BP7" s="1"/>
      <c r="BQ7" s="1"/>
      <c r="BR7" s="1"/>
      <c r="BS7" s="1"/>
      <c r="BT7" s="1"/>
      <c r="BU7" s="1"/>
      <c r="BV7" s="1"/>
      <c r="BW7" s="1"/>
      <c r="BX7" s="1"/>
      <c r="BY7" s="1"/>
      <c r="BZ7" s="1"/>
      <c r="CA7" s="1"/>
    </row>
    <row r="8" spans="1:79" s="4" customFormat="1" ht="326.25" x14ac:dyDescent="0.2">
      <c r="A8" s="54" t="s">
        <v>368</v>
      </c>
      <c r="B8" s="54"/>
      <c r="C8" s="119" t="s">
        <v>418</v>
      </c>
      <c r="D8" s="68" t="s">
        <v>293</v>
      </c>
      <c r="E8" s="57">
        <v>15</v>
      </c>
      <c r="F8" s="31" t="s">
        <v>418</v>
      </c>
      <c r="G8" s="31" t="s">
        <v>409</v>
      </c>
      <c r="H8" s="31" t="s">
        <v>294</v>
      </c>
      <c r="I8" s="31" t="s">
        <v>414</v>
      </c>
      <c r="J8" s="31" t="s">
        <v>418</v>
      </c>
      <c r="K8" s="31" t="s">
        <v>414</v>
      </c>
      <c r="L8" s="31" t="s">
        <v>418</v>
      </c>
      <c r="M8" s="68" t="s">
        <v>414</v>
      </c>
      <c r="N8" s="31" t="s">
        <v>418</v>
      </c>
      <c r="O8" s="31" t="s">
        <v>414</v>
      </c>
      <c r="P8" s="31" t="s">
        <v>418</v>
      </c>
      <c r="Q8" s="31" t="s">
        <v>418</v>
      </c>
      <c r="R8" s="31" t="s">
        <v>414</v>
      </c>
      <c r="S8" s="31" t="s">
        <v>534</v>
      </c>
      <c r="T8" s="31" t="s">
        <v>414</v>
      </c>
      <c r="U8" s="31" t="s">
        <v>535</v>
      </c>
      <c r="V8" s="31" t="s">
        <v>414</v>
      </c>
      <c r="W8" s="31" t="s">
        <v>536</v>
      </c>
      <c r="X8" s="31" t="s">
        <v>414</v>
      </c>
      <c r="Y8" s="31" t="s">
        <v>320</v>
      </c>
      <c r="Z8" s="31" t="s">
        <v>414</v>
      </c>
      <c r="AA8" s="31" t="s">
        <v>414</v>
      </c>
      <c r="AB8" s="31" t="s">
        <v>321</v>
      </c>
      <c r="AC8" s="31" t="s">
        <v>414</v>
      </c>
      <c r="AD8" s="31" t="s">
        <v>321</v>
      </c>
      <c r="AE8" s="31" t="s">
        <v>418</v>
      </c>
      <c r="AF8" s="31" t="s">
        <v>224</v>
      </c>
      <c r="AG8" s="31" t="s">
        <v>414</v>
      </c>
      <c r="AH8" s="31" t="s">
        <v>418</v>
      </c>
      <c r="AI8" s="31" t="s">
        <v>418</v>
      </c>
      <c r="AJ8" s="31" t="s">
        <v>319</v>
      </c>
      <c r="AK8" s="31" t="s">
        <v>418</v>
      </c>
      <c r="AL8" s="31" t="s">
        <v>319</v>
      </c>
      <c r="AM8" s="31" t="s">
        <v>414</v>
      </c>
      <c r="AN8" s="31" t="s">
        <v>322</v>
      </c>
      <c r="AO8" s="31" t="s">
        <v>414</v>
      </c>
      <c r="AP8" s="31" t="s">
        <v>418</v>
      </c>
      <c r="AQ8" s="31" t="s">
        <v>414</v>
      </c>
      <c r="AR8" s="31" t="s">
        <v>617</v>
      </c>
      <c r="AS8" s="31" t="s">
        <v>418</v>
      </c>
      <c r="AT8" s="31" t="s">
        <v>319</v>
      </c>
      <c r="AU8" s="31" t="s">
        <v>418</v>
      </c>
      <c r="AV8" s="31" t="s">
        <v>319</v>
      </c>
      <c r="AW8" s="31" t="s">
        <v>414</v>
      </c>
      <c r="AX8" s="31" t="s">
        <v>618</v>
      </c>
      <c r="AY8" s="31" t="s">
        <v>414</v>
      </c>
      <c r="AZ8" s="31" t="s">
        <v>619</v>
      </c>
      <c r="BA8" s="31" t="s">
        <v>414</v>
      </c>
      <c r="BB8" s="31" t="s">
        <v>455</v>
      </c>
      <c r="BC8" s="31" t="s">
        <v>418</v>
      </c>
      <c r="BD8" s="31" t="s">
        <v>414</v>
      </c>
      <c r="BE8" s="31" t="s">
        <v>418</v>
      </c>
      <c r="BF8" s="31" t="s">
        <v>418</v>
      </c>
      <c r="BG8" s="199" t="s">
        <v>49</v>
      </c>
      <c r="BH8" s="76">
        <v>2006</v>
      </c>
      <c r="BI8" s="76" t="s">
        <v>414</v>
      </c>
      <c r="BJ8" s="185" t="s">
        <v>620</v>
      </c>
      <c r="BK8" s="31" t="s">
        <v>225</v>
      </c>
      <c r="BL8" s="73" t="s">
        <v>226</v>
      </c>
      <c r="BM8" s="8"/>
      <c r="BN8" s="8"/>
      <c r="BO8" s="8"/>
      <c r="BP8" s="8"/>
      <c r="BQ8" s="8"/>
      <c r="BR8" s="8"/>
      <c r="BS8" s="8"/>
      <c r="BT8" s="8"/>
      <c r="BU8" s="8"/>
      <c r="BV8" s="8"/>
      <c r="BW8" s="8"/>
      <c r="BX8" s="8"/>
      <c r="BY8" s="8"/>
      <c r="BZ8" s="8"/>
      <c r="CA8" s="8"/>
    </row>
    <row r="9" spans="1:79" s="2" customFormat="1" ht="393.75" x14ac:dyDescent="0.2">
      <c r="A9" s="54" t="s">
        <v>369</v>
      </c>
      <c r="B9" s="54"/>
      <c r="C9" s="161" t="s">
        <v>414</v>
      </c>
      <c r="D9" s="32" t="s">
        <v>621</v>
      </c>
      <c r="E9" s="59">
        <v>20</v>
      </c>
      <c r="F9" s="32" t="s">
        <v>414</v>
      </c>
      <c r="G9" s="32" t="s">
        <v>408</v>
      </c>
      <c r="H9" s="32" t="s">
        <v>622</v>
      </c>
      <c r="I9" s="32" t="s">
        <v>414</v>
      </c>
      <c r="J9" s="32" t="s">
        <v>418</v>
      </c>
      <c r="K9" s="32" t="s">
        <v>418</v>
      </c>
      <c r="L9" s="32" t="s">
        <v>414</v>
      </c>
      <c r="M9" s="32" t="s">
        <v>418</v>
      </c>
      <c r="N9" s="32" t="s">
        <v>414</v>
      </c>
      <c r="O9" s="32" t="s">
        <v>414</v>
      </c>
      <c r="P9" s="32" t="s">
        <v>418</v>
      </c>
      <c r="Q9" s="32" t="s">
        <v>414</v>
      </c>
      <c r="R9" s="32" t="s">
        <v>414</v>
      </c>
      <c r="S9" s="32" t="s">
        <v>623</v>
      </c>
      <c r="T9" s="32" t="s">
        <v>414</v>
      </c>
      <c r="U9" s="32" t="s">
        <v>624</v>
      </c>
      <c r="V9" s="32" t="s">
        <v>418</v>
      </c>
      <c r="W9" s="32" t="s">
        <v>319</v>
      </c>
      <c r="X9" s="32" t="s">
        <v>414</v>
      </c>
      <c r="Y9" s="32" t="s">
        <v>625</v>
      </c>
      <c r="Z9" s="32" t="s">
        <v>418</v>
      </c>
      <c r="AA9" s="32" t="s">
        <v>418</v>
      </c>
      <c r="AB9" s="32" t="s">
        <v>319</v>
      </c>
      <c r="AC9" s="32" t="s">
        <v>414</v>
      </c>
      <c r="AD9" s="32" t="s">
        <v>436</v>
      </c>
      <c r="AE9" s="32" t="s">
        <v>418</v>
      </c>
      <c r="AF9" s="32" t="s">
        <v>361</v>
      </c>
      <c r="AG9" s="32" t="s">
        <v>414</v>
      </c>
      <c r="AH9" s="32" t="s">
        <v>418</v>
      </c>
      <c r="AI9" s="32" t="s">
        <v>414</v>
      </c>
      <c r="AJ9" s="170" t="s">
        <v>437</v>
      </c>
      <c r="AK9" s="32" t="s">
        <v>414</v>
      </c>
      <c r="AL9" s="156" t="s">
        <v>438</v>
      </c>
      <c r="AM9" s="32" t="s">
        <v>414</v>
      </c>
      <c r="AN9" s="156" t="s">
        <v>439</v>
      </c>
      <c r="AO9" s="32" t="s">
        <v>418</v>
      </c>
      <c r="AP9" s="32" t="s">
        <v>418</v>
      </c>
      <c r="AQ9" s="32" t="s">
        <v>414</v>
      </c>
      <c r="AR9" s="32" t="s">
        <v>440</v>
      </c>
      <c r="AS9" s="32" t="s">
        <v>418</v>
      </c>
      <c r="AT9" s="32" t="s">
        <v>319</v>
      </c>
      <c r="AU9" s="32" t="s">
        <v>418</v>
      </c>
      <c r="AV9" s="32" t="s">
        <v>319</v>
      </c>
      <c r="AW9" s="32" t="s">
        <v>414</v>
      </c>
      <c r="AX9" s="32" t="s">
        <v>537</v>
      </c>
      <c r="AY9" s="32" t="s">
        <v>414</v>
      </c>
      <c r="AZ9" s="32" t="s">
        <v>537</v>
      </c>
      <c r="BA9" s="32" t="s">
        <v>418</v>
      </c>
      <c r="BB9" s="32" t="s">
        <v>482</v>
      </c>
      <c r="BC9" s="32" t="s">
        <v>418</v>
      </c>
      <c r="BD9" s="32" t="s">
        <v>418</v>
      </c>
      <c r="BE9" s="32" t="s">
        <v>418</v>
      </c>
      <c r="BF9" s="32" t="s">
        <v>418</v>
      </c>
      <c r="BG9" s="198" t="s">
        <v>52</v>
      </c>
      <c r="BH9" s="56">
        <v>39448</v>
      </c>
      <c r="BI9" s="56" t="s">
        <v>418</v>
      </c>
      <c r="BJ9" s="56" t="s">
        <v>635</v>
      </c>
      <c r="BK9" s="81" t="s">
        <v>227</v>
      </c>
      <c r="BL9" s="74" t="s">
        <v>495</v>
      </c>
      <c r="BM9" s="1"/>
      <c r="BN9" s="1"/>
      <c r="BO9" s="1"/>
      <c r="BP9" s="1"/>
      <c r="BQ9" s="1"/>
      <c r="BR9" s="1"/>
      <c r="BS9" s="1"/>
      <c r="BT9" s="1"/>
      <c r="BU9" s="1"/>
      <c r="BV9" s="1"/>
      <c r="BW9" s="1"/>
      <c r="BX9" s="1"/>
      <c r="BY9" s="1"/>
      <c r="BZ9" s="1"/>
      <c r="CA9" s="1"/>
    </row>
    <row r="10" spans="1:79" s="2" customFormat="1" ht="409.5" x14ac:dyDescent="0.2">
      <c r="A10" s="54" t="s">
        <v>370</v>
      </c>
      <c r="B10" s="54"/>
      <c r="C10" s="119" t="s">
        <v>414</v>
      </c>
      <c r="D10" s="2" t="s">
        <v>538</v>
      </c>
      <c r="E10" s="31">
        <v>28</v>
      </c>
      <c r="F10" s="31" t="s">
        <v>418</v>
      </c>
      <c r="G10" s="31" t="s">
        <v>409</v>
      </c>
      <c r="H10" s="194" t="s">
        <v>539</v>
      </c>
      <c r="I10" s="31" t="s">
        <v>414</v>
      </c>
      <c r="J10" s="31" t="s">
        <v>414</v>
      </c>
      <c r="K10" s="31" t="s">
        <v>418</v>
      </c>
      <c r="L10" s="31" t="s">
        <v>418</v>
      </c>
      <c r="M10" s="68" t="s">
        <v>418</v>
      </c>
      <c r="N10" s="31" t="s">
        <v>414</v>
      </c>
      <c r="O10" s="31" t="s">
        <v>414</v>
      </c>
      <c r="P10" s="31" t="s">
        <v>418</v>
      </c>
      <c r="Q10" s="31" t="s">
        <v>418</v>
      </c>
      <c r="R10" s="31" t="s">
        <v>414</v>
      </c>
      <c r="S10" s="31" t="s">
        <v>540</v>
      </c>
      <c r="T10" s="31" t="s">
        <v>414</v>
      </c>
      <c r="U10" s="31" t="s">
        <v>323</v>
      </c>
      <c r="V10" s="31" t="s">
        <v>414</v>
      </c>
      <c r="W10" s="2" t="s">
        <v>324</v>
      </c>
      <c r="X10" s="31" t="s">
        <v>418</v>
      </c>
      <c r="Y10" s="31" t="s">
        <v>319</v>
      </c>
      <c r="Z10" s="31" t="s">
        <v>418</v>
      </c>
      <c r="AA10" s="31" t="s">
        <v>418</v>
      </c>
      <c r="AB10" s="31" t="s">
        <v>319</v>
      </c>
      <c r="AC10" s="31" t="s">
        <v>418</v>
      </c>
      <c r="AD10" s="194" t="s">
        <v>325</v>
      </c>
      <c r="AE10" s="31" t="s">
        <v>418</v>
      </c>
      <c r="AF10" s="31" t="s">
        <v>361</v>
      </c>
      <c r="AG10" s="31" t="s">
        <v>414</v>
      </c>
      <c r="AH10" s="195" t="s">
        <v>418</v>
      </c>
      <c r="AI10" s="31" t="s">
        <v>418</v>
      </c>
      <c r="AJ10" s="2" t="s">
        <v>319</v>
      </c>
      <c r="AK10" s="31" t="s">
        <v>418</v>
      </c>
      <c r="AL10" s="31" t="s">
        <v>319</v>
      </c>
      <c r="AM10" s="31" t="s">
        <v>418</v>
      </c>
      <c r="AN10" s="31" t="s">
        <v>319</v>
      </c>
      <c r="AO10" s="31" t="s">
        <v>418</v>
      </c>
      <c r="AP10" s="31" t="s">
        <v>418</v>
      </c>
      <c r="AQ10" s="31" t="s">
        <v>414</v>
      </c>
      <c r="AR10" s="31" t="s">
        <v>326</v>
      </c>
      <c r="AS10" s="31" t="s">
        <v>418</v>
      </c>
      <c r="AT10" s="31" t="s">
        <v>319</v>
      </c>
      <c r="AU10" s="31" t="s">
        <v>418</v>
      </c>
      <c r="AV10" s="31" t="s">
        <v>319</v>
      </c>
      <c r="AW10" s="31" t="s">
        <v>414</v>
      </c>
      <c r="AX10" s="31" t="s">
        <v>327</v>
      </c>
      <c r="AY10" s="31" t="s">
        <v>414</v>
      </c>
      <c r="AZ10" s="31" t="s">
        <v>327</v>
      </c>
      <c r="BA10" s="31" t="s">
        <v>418</v>
      </c>
      <c r="BB10" s="31" t="s">
        <v>482</v>
      </c>
      <c r="BC10" s="31" t="s">
        <v>418</v>
      </c>
      <c r="BD10" s="31" t="s">
        <v>418</v>
      </c>
      <c r="BE10" s="31" t="s">
        <v>418</v>
      </c>
      <c r="BF10" s="31" t="s">
        <v>418</v>
      </c>
      <c r="BG10" s="199" t="s">
        <v>541</v>
      </c>
      <c r="BH10" s="82">
        <v>39363</v>
      </c>
      <c r="BI10" s="76" t="s">
        <v>418</v>
      </c>
      <c r="BJ10" s="76" t="s">
        <v>635</v>
      </c>
      <c r="BK10" s="168" t="s">
        <v>228</v>
      </c>
      <c r="BL10" s="188" t="s">
        <v>838</v>
      </c>
      <c r="BM10" s="1"/>
      <c r="BN10" s="1"/>
      <c r="BO10" s="1"/>
      <c r="BP10" s="1"/>
      <c r="BQ10" s="1"/>
      <c r="BR10" s="1"/>
      <c r="BS10" s="1"/>
      <c r="BT10" s="1"/>
      <c r="BU10" s="1"/>
      <c r="BV10" s="1"/>
      <c r="BW10" s="1"/>
      <c r="BX10" s="1"/>
      <c r="BY10" s="1"/>
      <c r="BZ10" s="1"/>
      <c r="CA10" s="1"/>
    </row>
    <row r="11" spans="1:79" s="2" customFormat="1" ht="409.5" x14ac:dyDescent="0.2">
      <c r="A11" s="54" t="s">
        <v>371</v>
      </c>
      <c r="B11" s="54"/>
      <c r="C11" s="161" t="s">
        <v>414</v>
      </c>
      <c r="D11" s="156" t="s">
        <v>513</v>
      </c>
      <c r="E11" s="32">
        <v>30</v>
      </c>
      <c r="F11" s="32" t="s">
        <v>418</v>
      </c>
      <c r="G11" s="32" t="s">
        <v>408</v>
      </c>
      <c r="H11" s="156" t="s">
        <v>428</v>
      </c>
      <c r="I11" s="32" t="s">
        <v>418</v>
      </c>
      <c r="J11" s="32" t="s">
        <v>418</v>
      </c>
      <c r="K11" s="32" t="s">
        <v>414</v>
      </c>
      <c r="L11" s="32" t="s">
        <v>414</v>
      </c>
      <c r="M11" s="32" t="s">
        <v>418</v>
      </c>
      <c r="N11" s="32" t="s">
        <v>414</v>
      </c>
      <c r="O11" s="32" t="s">
        <v>418</v>
      </c>
      <c r="P11" s="32" t="s">
        <v>418</v>
      </c>
      <c r="Q11" s="32" t="s">
        <v>418</v>
      </c>
      <c r="R11" s="32" t="s">
        <v>414</v>
      </c>
      <c r="S11" s="156" t="s">
        <v>429</v>
      </c>
      <c r="T11" s="32" t="s">
        <v>414</v>
      </c>
      <c r="U11" s="156" t="s">
        <v>430</v>
      </c>
      <c r="V11" s="32" t="s">
        <v>418</v>
      </c>
      <c r="W11" s="32" t="s">
        <v>319</v>
      </c>
      <c r="X11" s="32" t="s">
        <v>414</v>
      </c>
      <c r="Y11" s="156" t="s">
        <v>430</v>
      </c>
      <c r="Z11" s="32" t="s">
        <v>418</v>
      </c>
      <c r="AA11" s="32" t="s">
        <v>414</v>
      </c>
      <c r="AB11" s="156" t="s">
        <v>431</v>
      </c>
      <c r="AC11" s="32" t="s">
        <v>414</v>
      </c>
      <c r="AD11" s="156" t="s">
        <v>430</v>
      </c>
      <c r="AE11" s="32" t="s">
        <v>418</v>
      </c>
      <c r="AF11" s="32" t="s">
        <v>361</v>
      </c>
      <c r="AG11" s="32" t="s">
        <v>414</v>
      </c>
      <c r="AH11" s="32" t="s">
        <v>418</v>
      </c>
      <c r="AI11" s="32" t="s">
        <v>414</v>
      </c>
      <c r="AJ11" s="156" t="s">
        <v>663</v>
      </c>
      <c r="AK11" s="32" t="s">
        <v>418</v>
      </c>
      <c r="AL11" s="32" t="s">
        <v>319</v>
      </c>
      <c r="AM11" s="32" t="s">
        <v>418</v>
      </c>
      <c r="AN11" s="32" t="s">
        <v>319</v>
      </c>
      <c r="AO11" s="32" t="s">
        <v>414</v>
      </c>
      <c r="AP11" s="32" t="s">
        <v>418</v>
      </c>
      <c r="AQ11" s="32" t="s">
        <v>414</v>
      </c>
      <c r="AR11" s="156" t="s">
        <v>664</v>
      </c>
      <c r="AS11" s="32" t="s">
        <v>414</v>
      </c>
      <c r="AT11" s="156" t="s">
        <v>543</v>
      </c>
      <c r="AU11" s="32" t="s">
        <v>418</v>
      </c>
      <c r="AV11" s="32" t="s">
        <v>319</v>
      </c>
      <c r="AW11" s="32" t="s">
        <v>414</v>
      </c>
      <c r="AX11" s="196" t="s">
        <v>544</v>
      </c>
      <c r="AY11" s="32" t="s">
        <v>414</v>
      </c>
      <c r="AZ11" s="156" t="s">
        <v>545</v>
      </c>
      <c r="BA11" s="32" t="s">
        <v>418</v>
      </c>
      <c r="BB11" s="32" t="s">
        <v>456</v>
      </c>
      <c r="BC11" s="32" t="s">
        <v>418</v>
      </c>
      <c r="BD11" s="32" t="s">
        <v>414</v>
      </c>
      <c r="BE11" s="156" t="s">
        <v>546</v>
      </c>
      <c r="BF11" s="32" t="s">
        <v>418</v>
      </c>
      <c r="BG11" s="198" t="s">
        <v>341</v>
      </c>
      <c r="BH11" s="56">
        <v>39892</v>
      </c>
      <c r="BI11" s="56" t="s">
        <v>418</v>
      </c>
      <c r="BJ11" s="56" t="s">
        <v>635</v>
      </c>
      <c r="BK11" s="32" t="s">
        <v>229</v>
      </c>
      <c r="BL11" s="74" t="s">
        <v>859</v>
      </c>
      <c r="BM11" s="1"/>
      <c r="BN11" s="1"/>
      <c r="BO11" s="1"/>
      <c r="BP11" s="1"/>
      <c r="BQ11" s="1"/>
      <c r="BR11" s="1"/>
      <c r="BS11" s="1"/>
      <c r="BT11" s="1"/>
      <c r="BU11" s="1"/>
      <c r="BV11" s="1"/>
      <c r="BW11" s="1"/>
      <c r="BX11" s="1"/>
      <c r="BY11" s="1"/>
      <c r="BZ11" s="1"/>
      <c r="CA11" s="1"/>
    </row>
    <row r="12" spans="1:79" s="2" customFormat="1" ht="409.5" x14ac:dyDescent="0.2">
      <c r="A12" s="54" t="s">
        <v>601</v>
      </c>
      <c r="B12" s="54"/>
      <c r="C12" s="119" t="s">
        <v>414</v>
      </c>
      <c r="D12" s="194" t="s">
        <v>547</v>
      </c>
      <c r="E12" s="31">
        <v>30</v>
      </c>
      <c r="F12" s="31" t="s">
        <v>414</v>
      </c>
      <c r="G12" s="31" t="s">
        <v>408</v>
      </c>
      <c r="H12" s="2" t="s">
        <v>171</v>
      </c>
      <c r="I12" s="31" t="s">
        <v>414</v>
      </c>
      <c r="J12" s="31" t="s">
        <v>414</v>
      </c>
      <c r="K12" s="31" t="s">
        <v>418</v>
      </c>
      <c r="L12" s="31" t="s">
        <v>418</v>
      </c>
      <c r="M12" s="68" t="s">
        <v>414</v>
      </c>
      <c r="N12" s="31" t="s">
        <v>414</v>
      </c>
      <c r="O12" s="31" t="s">
        <v>414</v>
      </c>
      <c r="P12" s="31" t="s">
        <v>418</v>
      </c>
      <c r="Q12" s="31" t="s">
        <v>414</v>
      </c>
      <c r="R12" s="31" t="s">
        <v>414</v>
      </c>
      <c r="S12" s="31" t="s">
        <v>548</v>
      </c>
      <c r="T12" s="31" t="s">
        <v>414</v>
      </c>
      <c r="U12" s="2" t="s">
        <v>557</v>
      </c>
      <c r="V12" s="31" t="s">
        <v>418</v>
      </c>
      <c r="W12" s="31" t="s">
        <v>319</v>
      </c>
      <c r="X12" s="31" t="s">
        <v>414</v>
      </c>
      <c r="Y12" s="2" t="s">
        <v>289</v>
      </c>
      <c r="Z12" s="31" t="s">
        <v>414</v>
      </c>
      <c r="AA12" s="31" t="s">
        <v>418</v>
      </c>
      <c r="AB12" s="31" t="s">
        <v>319</v>
      </c>
      <c r="AC12" s="31" t="s">
        <v>414</v>
      </c>
      <c r="AD12" s="2" t="s">
        <v>170</v>
      </c>
      <c r="AE12" s="31" t="s">
        <v>418</v>
      </c>
      <c r="AF12" s="31" t="s">
        <v>361</v>
      </c>
      <c r="AG12" s="31" t="s">
        <v>414</v>
      </c>
      <c r="AH12" s="31" t="s">
        <v>418</v>
      </c>
      <c r="AI12" s="31" t="s">
        <v>414</v>
      </c>
      <c r="AJ12" s="194" t="s">
        <v>280</v>
      </c>
      <c r="AK12" s="31" t="s">
        <v>414</v>
      </c>
      <c r="AL12" s="2" t="s">
        <v>281</v>
      </c>
      <c r="AM12" s="31" t="s">
        <v>418</v>
      </c>
      <c r="AN12" s="31" t="s">
        <v>319</v>
      </c>
      <c r="AO12" s="31" t="s">
        <v>418</v>
      </c>
      <c r="AP12" s="31" t="s">
        <v>418</v>
      </c>
      <c r="AQ12" s="31" t="s">
        <v>414</v>
      </c>
      <c r="AR12" s="2" t="s">
        <v>282</v>
      </c>
      <c r="AS12" s="31" t="s">
        <v>418</v>
      </c>
      <c r="AT12" s="31" t="s">
        <v>319</v>
      </c>
      <c r="AU12" s="31" t="s">
        <v>418</v>
      </c>
      <c r="AV12" s="31" t="s">
        <v>319</v>
      </c>
      <c r="AW12" s="31" t="s">
        <v>414</v>
      </c>
      <c r="AX12" s="2" t="s">
        <v>283</v>
      </c>
      <c r="AY12" s="31" t="s">
        <v>414</v>
      </c>
      <c r="AZ12" s="2" t="s">
        <v>283</v>
      </c>
      <c r="BA12" s="31" t="s">
        <v>418</v>
      </c>
      <c r="BB12" s="31" t="s">
        <v>458</v>
      </c>
      <c r="BC12" s="31" t="s">
        <v>418</v>
      </c>
      <c r="BD12" s="31" t="s">
        <v>414</v>
      </c>
      <c r="BE12" s="2" t="s">
        <v>418</v>
      </c>
      <c r="BF12" s="31" t="s">
        <v>414</v>
      </c>
      <c r="BG12" s="199" t="s">
        <v>53</v>
      </c>
      <c r="BH12" s="55" t="s">
        <v>164</v>
      </c>
      <c r="BI12" s="55" t="s">
        <v>414</v>
      </c>
      <c r="BJ12" s="73" t="s">
        <v>602</v>
      </c>
      <c r="BK12" s="31" t="s">
        <v>165</v>
      </c>
      <c r="BL12" s="73" t="s">
        <v>603</v>
      </c>
      <c r="BM12" s="1"/>
      <c r="BN12" s="1"/>
      <c r="BO12" s="1"/>
      <c r="BP12" s="1"/>
      <c r="BQ12" s="1"/>
      <c r="BR12" s="1"/>
      <c r="BS12" s="1"/>
      <c r="BT12" s="1"/>
      <c r="BU12" s="1"/>
      <c r="BV12" s="1"/>
      <c r="BW12" s="1"/>
      <c r="BX12" s="1"/>
      <c r="BY12" s="1"/>
      <c r="BZ12" s="1"/>
      <c r="CA12" s="1"/>
    </row>
    <row r="13" spans="1:79" s="2" customFormat="1" ht="409.5" x14ac:dyDescent="0.2">
      <c r="A13" s="54" t="s">
        <v>372</v>
      </c>
      <c r="B13" s="54"/>
      <c r="C13" s="161" t="s">
        <v>414</v>
      </c>
      <c r="D13" s="32" t="s">
        <v>284</v>
      </c>
      <c r="E13" s="59">
        <v>10</v>
      </c>
      <c r="F13" s="32" t="s">
        <v>418</v>
      </c>
      <c r="G13" s="32" t="s">
        <v>409</v>
      </c>
      <c r="H13" s="32" t="s">
        <v>285</v>
      </c>
      <c r="I13" s="32" t="s">
        <v>414</v>
      </c>
      <c r="J13" s="32" t="s">
        <v>414</v>
      </c>
      <c r="K13" s="32" t="s">
        <v>418</v>
      </c>
      <c r="L13" s="32" t="s">
        <v>414</v>
      </c>
      <c r="M13" s="32" t="s">
        <v>418</v>
      </c>
      <c r="N13" s="32" t="s">
        <v>414</v>
      </c>
      <c r="O13" s="32" t="s">
        <v>414</v>
      </c>
      <c r="P13" s="32" t="s">
        <v>418</v>
      </c>
      <c r="Q13" s="32" t="s">
        <v>418</v>
      </c>
      <c r="R13" s="32" t="s">
        <v>414</v>
      </c>
      <c r="S13" s="32" t="s">
        <v>286</v>
      </c>
      <c r="T13" s="32" t="s">
        <v>414</v>
      </c>
      <c r="U13" s="32" t="s">
        <v>287</v>
      </c>
      <c r="V13" s="32" t="s">
        <v>418</v>
      </c>
      <c r="W13" s="32" t="s">
        <v>319</v>
      </c>
      <c r="X13" s="32" t="s">
        <v>414</v>
      </c>
      <c r="Y13" s="156" t="s">
        <v>288</v>
      </c>
      <c r="Z13" s="32" t="s">
        <v>418</v>
      </c>
      <c r="AA13" s="32" t="s">
        <v>418</v>
      </c>
      <c r="AB13" s="32" t="s">
        <v>319</v>
      </c>
      <c r="AC13" s="32" t="s">
        <v>414</v>
      </c>
      <c r="AD13" s="32" t="s">
        <v>279</v>
      </c>
      <c r="AE13" s="32" t="s">
        <v>418</v>
      </c>
      <c r="AF13" s="32" t="s">
        <v>361</v>
      </c>
      <c r="AG13" s="32" t="s">
        <v>418</v>
      </c>
      <c r="AH13" s="32" t="s">
        <v>418</v>
      </c>
      <c r="AI13" s="32" t="s">
        <v>414</v>
      </c>
      <c r="AJ13" s="32" t="s">
        <v>275</v>
      </c>
      <c r="AK13" s="32" t="s">
        <v>414</v>
      </c>
      <c r="AL13" s="32" t="s">
        <v>276</v>
      </c>
      <c r="AM13" s="32" t="s">
        <v>418</v>
      </c>
      <c r="AN13" s="32" t="s">
        <v>319</v>
      </c>
      <c r="AO13" s="32" t="s">
        <v>414</v>
      </c>
      <c r="AP13" s="32" t="s">
        <v>414</v>
      </c>
      <c r="AQ13" s="32" t="s">
        <v>418</v>
      </c>
      <c r="AR13" s="32" t="s">
        <v>319</v>
      </c>
      <c r="AS13" s="32" t="s">
        <v>418</v>
      </c>
      <c r="AT13" s="32" t="s">
        <v>319</v>
      </c>
      <c r="AU13" s="32" t="s">
        <v>418</v>
      </c>
      <c r="AV13" s="32" t="s">
        <v>319</v>
      </c>
      <c r="AW13" s="32" t="s">
        <v>414</v>
      </c>
      <c r="AX13" s="32" t="s">
        <v>277</v>
      </c>
      <c r="AY13" s="32" t="s">
        <v>414</v>
      </c>
      <c r="AZ13" s="32" t="s">
        <v>277</v>
      </c>
      <c r="BA13" s="32" t="s">
        <v>418</v>
      </c>
      <c r="BB13" s="32" t="s">
        <v>482</v>
      </c>
      <c r="BC13" s="32" t="s">
        <v>418</v>
      </c>
      <c r="BD13" s="32" t="s">
        <v>418</v>
      </c>
      <c r="BE13" s="156" t="s">
        <v>418</v>
      </c>
      <c r="BF13" s="32" t="s">
        <v>418</v>
      </c>
      <c r="BG13" s="198" t="s">
        <v>54</v>
      </c>
      <c r="BH13" s="56">
        <v>34700</v>
      </c>
      <c r="BI13" s="56" t="s">
        <v>418</v>
      </c>
      <c r="BJ13" s="56" t="s">
        <v>635</v>
      </c>
      <c r="BK13" s="32"/>
      <c r="BL13" s="74" t="s">
        <v>497</v>
      </c>
      <c r="BM13" s="1"/>
      <c r="BN13" s="1"/>
      <c r="BO13" s="1"/>
      <c r="BP13" s="1"/>
      <c r="BQ13" s="1"/>
      <c r="BR13" s="1"/>
      <c r="BS13" s="1"/>
      <c r="BT13" s="1"/>
      <c r="BU13" s="1"/>
      <c r="BV13" s="1"/>
      <c r="BW13" s="1"/>
      <c r="BX13" s="1"/>
      <c r="BY13" s="1"/>
      <c r="BZ13" s="1"/>
      <c r="CA13" s="1"/>
    </row>
    <row r="14" spans="1:79" s="2" customFormat="1" ht="409.5" x14ac:dyDescent="0.2">
      <c r="A14" s="54" t="s">
        <v>373</v>
      </c>
      <c r="B14" s="54"/>
      <c r="C14" s="119" t="s">
        <v>414</v>
      </c>
      <c r="D14" s="31" t="s">
        <v>166</v>
      </c>
      <c r="E14" s="31">
        <v>30</v>
      </c>
      <c r="F14" s="31" t="s">
        <v>418</v>
      </c>
      <c r="G14" s="31" t="s">
        <v>409</v>
      </c>
      <c r="H14" s="31" t="s">
        <v>278</v>
      </c>
      <c r="I14" s="31" t="s">
        <v>414</v>
      </c>
      <c r="J14" s="31" t="s">
        <v>418</v>
      </c>
      <c r="K14" s="31" t="s">
        <v>414</v>
      </c>
      <c r="L14" s="31" t="s">
        <v>414</v>
      </c>
      <c r="M14" s="68" t="s">
        <v>418</v>
      </c>
      <c r="N14" s="31" t="s">
        <v>414</v>
      </c>
      <c r="O14" s="31" t="s">
        <v>414</v>
      </c>
      <c r="P14" s="31" t="s">
        <v>418</v>
      </c>
      <c r="Q14" s="31" t="s">
        <v>418</v>
      </c>
      <c r="R14" s="31" t="s">
        <v>414</v>
      </c>
      <c r="S14" s="31" t="s">
        <v>274</v>
      </c>
      <c r="T14" s="31" t="s">
        <v>414</v>
      </c>
      <c r="U14" s="31" t="s">
        <v>167</v>
      </c>
      <c r="V14" s="31" t="s">
        <v>418</v>
      </c>
      <c r="W14" s="31" t="s">
        <v>319</v>
      </c>
      <c r="X14" s="31" t="s">
        <v>418</v>
      </c>
      <c r="Y14" s="2" t="s">
        <v>319</v>
      </c>
      <c r="Z14" s="31" t="s">
        <v>418</v>
      </c>
      <c r="AA14" s="31" t="s">
        <v>418</v>
      </c>
      <c r="AB14" s="31" t="s">
        <v>319</v>
      </c>
      <c r="AC14" s="31" t="s">
        <v>418</v>
      </c>
      <c r="AD14" s="31" t="s">
        <v>361</v>
      </c>
      <c r="AE14" s="31" t="s">
        <v>414</v>
      </c>
      <c r="AF14" s="31" t="s">
        <v>168</v>
      </c>
      <c r="AG14" s="31" t="s">
        <v>418</v>
      </c>
      <c r="AH14" s="31" t="s">
        <v>414</v>
      </c>
      <c r="AI14" s="31" t="s">
        <v>418</v>
      </c>
      <c r="AJ14" s="31" t="s">
        <v>319</v>
      </c>
      <c r="AK14" s="31" t="s">
        <v>418</v>
      </c>
      <c r="AL14" s="31" t="s">
        <v>319</v>
      </c>
      <c r="AM14" s="31" t="s">
        <v>418</v>
      </c>
      <c r="AN14" s="31" t="s">
        <v>319</v>
      </c>
      <c r="AO14" s="31" t="s">
        <v>414</v>
      </c>
      <c r="AP14" s="31" t="s">
        <v>418</v>
      </c>
      <c r="AQ14" s="31" t="s">
        <v>414</v>
      </c>
      <c r="AR14" s="31" t="s">
        <v>169</v>
      </c>
      <c r="AS14" s="31" t="s">
        <v>418</v>
      </c>
      <c r="AT14" s="31" t="s">
        <v>319</v>
      </c>
      <c r="AU14" s="31" t="s">
        <v>418</v>
      </c>
      <c r="AV14" s="31" t="s">
        <v>319</v>
      </c>
      <c r="AW14" s="31" t="s">
        <v>414</v>
      </c>
      <c r="AX14" s="31" t="s">
        <v>163</v>
      </c>
      <c r="AY14" s="31" t="s">
        <v>414</v>
      </c>
      <c r="AZ14" s="31" t="s">
        <v>162</v>
      </c>
      <c r="BA14" s="31" t="s">
        <v>271</v>
      </c>
      <c r="BB14" s="31" t="s">
        <v>457</v>
      </c>
      <c r="BC14" s="31" t="s">
        <v>418</v>
      </c>
      <c r="BD14" s="31" t="s">
        <v>418</v>
      </c>
      <c r="BE14" s="31" t="s">
        <v>418</v>
      </c>
      <c r="BF14" s="31" t="s">
        <v>418</v>
      </c>
      <c r="BG14" s="199" t="s">
        <v>78</v>
      </c>
      <c r="BH14" s="55">
        <v>40452</v>
      </c>
      <c r="BI14" s="55" t="s">
        <v>418</v>
      </c>
      <c r="BJ14" s="55" t="s">
        <v>635</v>
      </c>
      <c r="BK14" s="31" t="s">
        <v>94</v>
      </c>
      <c r="BL14" s="73" t="s">
        <v>498</v>
      </c>
      <c r="BM14" s="1"/>
      <c r="BN14" s="1"/>
      <c r="BO14" s="1"/>
      <c r="BP14" s="1"/>
      <c r="BQ14" s="1"/>
      <c r="BR14" s="1"/>
      <c r="BS14" s="1"/>
      <c r="BT14" s="1"/>
      <c r="BU14" s="1"/>
      <c r="BV14" s="1"/>
      <c r="BW14" s="1"/>
      <c r="BX14" s="1"/>
      <c r="BY14" s="1"/>
      <c r="BZ14" s="1"/>
      <c r="CA14" s="1"/>
    </row>
    <row r="15" spans="1:79" s="2" customFormat="1" ht="409.5" x14ac:dyDescent="0.2">
      <c r="A15" s="54" t="s">
        <v>374</v>
      </c>
      <c r="B15" s="54"/>
      <c r="C15" s="161" t="s">
        <v>414</v>
      </c>
      <c r="D15" s="32" t="s">
        <v>272</v>
      </c>
      <c r="E15" s="32">
        <v>21</v>
      </c>
      <c r="F15" s="32" t="s">
        <v>418</v>
      </c>
      <c r="G15" s="32" t="s">
        <v>409</v>
      </c>
      <c r="H15" s="32" t="s">
        <v>273</v>
      </c>
      <c r="I15" s="32" t="s">
        <v>414</v>
      </c>
      <c r="J15" s="32" t="s">
        <v>414</v>
      </c>
      <c r="K15" s="32" t="s">
        <v>414</v>
      </c>
      <c r="L15" s="32" t="s">
        <v>414</v>
      </c>
      <c r="M15" s="32" t="s">
        <v>414</v>
      </c>
      <c r="N15" s="32" t="s">
        <v>414</v>
      </c>
      <c r="O15" s="32" t="s">
        <v>414</v>
      </c>
      <c r="P15" s="32" t="s">
        <v>414</v>
      </c>
      <c r="Q15" s="32" t="s">
        <v>418</v>
      </c>
      <c r="R15" s="32" t="s">
        <v>414</v>
      </c>
      <c r="S15" s="32" t="s">
        <v>270</v>
      </c>
      <c r="T15" s="32" t="s">
        <v>414</v>
      </c>
      <c r="U15" s="32" t="s">
        <v>244</v>
      </c>
      <c r="V15" s="32" t="s">
        <v>418</v>
      </c>
      <c r="W15" s="32" t="s">
        <v>319</v>
      </c>
      <c r="X15" s="32" t="s">
        <v>414</v>
      </c>
      <c r="Y15" s="156" t="s">
        <v>245</v>
      </c>
      <c r="Z15" s="32" t="s">
        <v>414</v>
      </c>
      <c r="AA15" s="32" t="s">
        <v>414</v>
      </c>
      <c r="AB15" s="32" t="s">
        <v>246</v>
      </c>
      <c r="AC15" s="32" t="s">
        <v>418</v>
      </c>
      <c r="AD15" s="32" t="s">
        <v>361</v>
      </c>
      <c r="AE15" s="32" t="s">
        <v>414</v>
      </c>
      <c r="AF15" s="32" t="s">
        <v>247</v>
      </c>
      <c r="AG15" s="32" t="s">
        <v>418</v>
      </c>
      <c r="AH15" s="32" t="s">
        <v>414</v>
      </c>
      <c r="AI15" s="32" t="s">
        <v>418</v>
      </c>
      <c r="AJ15" s="32" t="s">
        <v>319</v>
      </c>
      <c r="AK15" s="32" t="s">
        <v>418</v>
      </c>
      <c r="AL15" s="32" t="s">
        <v>319</v>
      </c>
      <c r="AM15" s="32" t="s">
        <v>414</v>
      </c>
      <c r="AN15" s="32" t="s">
        <v>248</v>
      </c>
      <c r="AO15" s="32" t="s">
        <v>414</v>
      </c>
      <c r="AP15" s="32" t="s">
        <v>418</v>
      </c>
      <c r="AQ15" s="32" t="s">
        <v>414</v>
      </c>
      <c r="AR15" s="32" t="s">
        <v>249</v>
      </c>
      <c r="AS15" s="32" t="s">
        <v>418</v>
      </c>
      <c r="AT15" s="32" t="s">
        <v>319</v>
      </c>
      <c r="AU15" s="32" t="s">
        <v>414</v>
      </c>
      <c r="AV15" s="32" t="s">
        <v>250</v>
      </c>
      <c r="AW15" s="32" t="s">
        <v>414</v>
      </c>
      <c r="AX15" s="32" t="s">
        <v>251</v>
      </c>
      <c r="AY15" s="32" t="s">
        <v>414</v>
      </c>
      <c r="AZ15" s="32" t="s">
        <v>251</v>
      </c>
      <c r="BA15" s="32" t="s">
        <v>414</v>
      </c>
      <c r="BB15" s="32" t="s">
        <v>459</v>
      </c>
      <c r="BC15" s="32" t="s">
        <v>418</v>
      </c>
      <c r="BD15" s="32" t="s">
        <v>418</v>
      </c>
      <c r="BE15" s="32" t="s">
        <v>414</v>
      </c>
      <c r="BF15" s="32" t="s">
        <v>418</v>
      </c>
      <c r="BG15" s="74" t="s">
        <v>55</v>
      </c>
      <c r="BH15" s="56">
        <v>38481</v>
      </c>
      <c r="BI15" s="56" t="s">
        <v>414</v>
      </c>
      <c r="BJ15" s="174" t="s">
        <v>489</v>
      </c>
      <c r="BK15" s="32" t="s">
        <v>95</v>
      </c>
      <c r="BL15" s="74" t="s">
        <v>499</v>
      </c>
      <c r="BM15" s="1"/>
      <c r="BN15" s="1"/>
      <c r="BO15" s="1"/>
      <c r="BP15" s="1"/>
      <c r="BQ15" s="1"/>
      <c r="BR15" s="1"/>
      <c r="BS15" s="1"/>
      <c r="BT15" s="1"/>
      <c r="BU15" s="1"/>
      <c r="BV15" s="1"/>
      <c r="BW15" s="1"/>
      <c r="BX15" s="1"/>
      <c r="BY15" s="1"/>
      <c r="BZ15" s="1"/>
      <c r="CA15" s="1"/>
    </row>
    <row r="16" spans="1:79" s="2" customFormat="1" ht="409.5" x14ac:dyDescent="0.2">
      <c r="A16" s="54" t="s">
        <v>296</v>
      </c>
      <c r="B16" s="54"/>
      <c r="C16" s="68" t="s">
        <v>414</v>
      </c>
      <c r="D16" s="68" t="s">
        <v>252</v>
      </c>
      <c r="E16" s="68">
        <v>10</v>
      </c>
      <c r="F16" s="68" t="s">
        <v>418</v>
      </c>
      <c r="G16" s="68" t="s">
        <v>408</v>
      </c>
      <c r="H16" s="68" t="s">
        <v>361</v>
      </c>
      <c r="I16" s="68" t="s">
        <v>418</v>
      </c>
      <c r="J16" s="68" t="s">
        <v>418</v>
      </c>
      <c r="K16" s="68" t="s">
        <v>418</v>
      </c>
      <c r="L16" s="68" t="s">
        <v>418</v>
      </c>
      <c r="M16" s="68" t="s">
        <v>418</v>
      </c>
      <c r="N16" s="68" t="s">
        <v>414</v>
      </c>
      <c r="O16" s="68" t="s">
        <v>414</v>
      </c>
      <c r="P16" s="68" t="s">
        <v>418</v>
      </c>
      <c r="Q16" s="68" t="s">
        <v>418</v>
      </c>
      <c r="R16" s="68" t="s">
        <v>414</v>
      </c>
      <c r="S16" s="68" t="s">
        <v>253</v>
      </c>
      <c r="T16" s="68" t="s">
        <v>414</v>
      </c>
      <c r="U16" s="68" t="s">
        <v>254</v>
      </c>
      <c r="V16" s="68" t="s">
        <v>418</v>
      </c>
      <c r="W16" s="68" t="s">
        <v>319</v>
      </c>
      <c r="X16" s="68" t="s">
        <v>414</v>
      </c>
      <c r="Y16" s="68" t="s">
        <v>254</v>
      </c>
      <c r="Z16" s="68" t="s">
        <v>418</v>
      </c>
      <c r="AA16" s="68" t="s">
        <v>418</v>
      </c>
      <c r="AB16" s="68" t="s">
        <v>319</v>
      </c>
      <c r="AC16" s="68" t="s">
        <v>414</v>
      </c>
      <c r="AD16" s="68" t="s">
        <v>254</v>
      </c>
      <c r="AE16" s="68" t="s">
        <v>418</v>
      </c>
      <c r="AF16" s="68" t="s">
        <v>361</v>
      </c>
      <c r="AG16" s="68" t="s">
        <v>418</v>
      </c>
      <c r="AH16" s="68" t="s">
        <v>418</v>
      </c>
      <c r="AI16" s="68" t="s">
        <v>418</v>
      </c>
      <c r="AJ16" s="68" t="s">
        <v>319</v>
      </c>
      <c r="AK16" s="68" t="s">
        <v>418</v>
      </c>
      <c r="AL16" s="68" t="s">
        <v>319</v>
      </c>
      <c r="AM16" s="68" t="s">
        <v>418</v>
      </c>
      <c r="AN16" s="68" t="s">
        <v>319</v>
      </c>
      <c r="AO16" s="68" t="s">
        <v>418</v>
      </c>
      <c r="AP16" s="68" t="s">
        <v>418</v>
      </c>
      <c r="AQ16" s="68" t="s">
        <v>418</v>
      </c>
      <c r="AR16" s="68" t="s">
        <v>319</v>
      </c>
      <c r="AS16" s="68" t="s">
        <v>418</v>
      </c>
      <c r="AT16" s="68" t="s">
        <v>319</v>
      </c>
      <c r="AU16" s="68" t="s">
        <v>418</v>
      </c>
      <c r="AV16" s="68" t="s">
        <v>319</v>
      </c>
      <c r="AW16" s="68" t="s">
        <v>414</v>
      </c>
      <c r="AX16" s="68" t="s">
        <v>255</v>
      </c>
      <c r="AY16" s="68" t="s">
        <v>414</v>
      </c>
      <c r="AZ16" s="68" t="s">
        <v>255</v>
      </c>
      <c r="BA16" s="68" t="s">
        <v>418</v>
      </c>
      <c r="BB16" s="68" t="s">
        <v>482</v>
      </c>
      <c r="BC16" s="201" t="s">
        <v>418</v>
      </c>
      <c r="BD16" s="201" t="s">
        <v>418</v>
      </c>
      <c r="BE16" s="68" t="s">
        <v>418</v>
      </c>
      <c r="BF16" s="68" t="s">
        <v>418</v>
      </c>
      <c r="BG16" s="200" t="s">
        <v>50</v>
      </c>
      <c r="BH16" s="159">
        <v>39843</v>
      </c>
      <c r="BI16" s="159" t="s">
        <v>418</v>
      </c>
      <c r="BJ16" s="186" t="s">
        <v>635</v>
      </c>
      <c r="BK16" s="68" t="s">
        <v>96</v>
      </c>
      <c r="BL16" s="160" t="s">
        <v>256</v>
      </c>
      <c r="BM16" s="1"/>
      <c r="BN16" s="1"/>
      <c r="BO16" s="1"/>
      <c r="BP16" s="1"/>
      <c r="BQ16" s="1"/>
      <c r="BR16" s="1"/>
      <c r="BS16" s="1"/>
      <c r="BT16" s="1"/>
      <c r="BU16" s="1"/>
      <c r="BV16" s="1"/>
      <c r="BW16" s="1"/>
      <c r="BX16" s="1"/>
      <c r="BY16" s="1"/>
      <c r="BZ16" s="1"/>
      <c r="CA16" s="1"/>
    </row>
    <row r="17" spans="1:79" s="2" customFormat="1" ht="409.5" x14ac:dyDescent="0.2">
      <c r="A17" s="54" t="s">
        <v>375</v>
      </c>
      <c r="B17" s="54"/>
      <c r="C17" s="161" t="s">
        <v>414</v>
      </c>
      <c r="D17" s="32" t="s">
        <v>257</v>
      </c>
      <c r="E17" s="32">
        <v>28</v>
      </c>
      <c r="F17" s="32" t="s">
        <v>414</v>
      </c>
      <c r="G17" s="32" t="s">
        <v>424</v>
      </c>
      <c r="H17" s="32" t="s">
        <v>258</v>
      </c>
      <c r="I17" s="32" t="s">
        <v>414</v>
      </c>
      <c r="J17" s="32" t="s">
        <v>414</v>
      </c>
      <c r="K17" s="32" t="s">
        <v>418</v>
      </c>
      <c r="L17" s="32" t="s">
        <v>414</v>
      </c>
      <c r="M17" s="32" t="s">
        <v>418</v>
      </c>
      <c r="N17" s="32" t="s">
        <v>414</v>
      </c>
      <c r="O17" s="32" t="s">
        <v>414</v>
      </c>
      <c r="P17" s="32" t="s">
        <v>418</v>
      </c>
      <c r="Q17" s="32" t="s">
        <v>414</v>
      </c>
      <c r="R17" s="32" t="s">
        <v>414</v>
      </c>
      <c r="S17" s="32" t="s">
        <v>259</v>
      </c>
      <c r="T17" s="32" t="s">
        <v>414</v>
      </c>
      <c r="U17" s="32" t="s">
        <v>260</v>
      </c>
      <c r="V17" s="32" t="s">
        <v>418</v>
      </c>
      <c r="W17" s="32" t="s">
        <v>319</v>
      </c>
      <c r="X17" s="32" t="s">
        <v>414</v>
      </c>
      <c r="Y17" s="32" t="s">
        <v>260</v>
      </c>
      <c r="Z17" s="32" t="s">
        <v>418</v>
      </c>
      <c r="AA17" s="32" t="s">
        <v>418</v>
      </c>
      <c r="AB17" s="32" t="s">
        <v>319</v>
      </c>
      <c r="AC17" s="32" t="s">
        <v>418</v>
      </c>
      <c r="AD17" s="32" t="s">
        <v>361</v>
      </c>
      <c r="AE17" s="32" t="s">
        <v>414</v>
      </c>
      <c r="AF17" s="32" t="s">
        <v>260</v>
      </c>
      <c r="AG17" s="32" t="s">
        <v>418</v>
      </c>
      <c r="AH17" s="32" t="s">
        <v>414</v>
      </c>
      <c r="AI17" s="32" t="s">
        <v>414</v>
      </c>
      <c r="AJ17" s="32" t="s">
        <v>261</v>
      </c>
      <c r="AK17" s="32" t="s">
        <v>418</v>
      </c>
      <c r="AL17" s="32" t="s">
        <v>319</v>
      </c>
      <c r="AM17" s="32" t="s">
        <v>418</v>
      </c>
      <c r="AN17" s="32" t="s">
        <v>319</v>
      </c>
      <c r="AO17" s="32" t="s">
        <v>418</v>
      </c>
      <c r="AP17" s="32" t="s">
        <v>414</v>
      </c>
      <c r="AQ17" s="32" t="s">
        <v>418</v>
      </c>
      <c r="AR17" s="32" t="s">
        <v>319</v>
      </c>
      <c r="AS17" s="32" t="s">
        <v>414</v>
      </c>
      <c r="AT17" s="32" t="s">
        <v>262</v>
      </c>
      <c r="AU17" s="32" t="s">
        <v>414</v>
      </c>
      <c r="AV17" s="32" t="s">
        <v>262</v>
      </c>
      <c r="AW17" s="32" t="s">
        <v>414</v>
      </c>
      <c r="AX17" s="32" t="s">
        <v>263</v>
      </c>
      <c r="AY17" s="32" t="s">
        <v>414</v>
      </c>
      <c r="AZ17" s="32" t="s">
        <v>263</v>
      </c>
      <c r="BA17" s="32" t="s">
        <v>418</v>
      </c>
      <c r="BB17" s="32" t="s">
        <v>460</v>
      </c>
      <c r="BC17" s="32" t="s">
        <v>418</v>
      </c>
      <c r="BD17" s="32" t="s">
        <v>414</v>
      </c>
      <c r="BE17" s="32" t="s">
        <v>414</v>
      </c>
      <c r="BF17" s="32" t="s">
        <v>418</v>
      </c>
      <c r="BG17" s="74" t="s">
        <v>56</v>
      </c>
      <c r="BH17" s="56">
        <v>39959</v>
      </c>
      <c r="BI17" s="56" t="s">
        <v>418</v>
      </c>
      <c r="BJ17" s="56" t="s">
        <v>635</v>
      </c>
      <c r="BK17" s="32" t="s">
        <v>102</v>
      </c>
      <c r="BL17" s="74" t="s">
        <v>506</v>
      </c>
      <c r="BM17" s="1"/>
      <c r="BN17" s="1"/>
      <c r="BO17" s="1"/>
      <c r="BP17" s="1"/>
      <c r="BQ17" s="1"/>
      <c r="BR17" s="1"/>
      <c r="BS17" s="1"/>
      <c r="BT17" s="1"/>
      <c r="BU17" s="1"/>
      <c r="BV17" s="1"/>
      <c r="BW17" s="1"/>
      <c r="BX17" s="1"/>
      <c r="BY17" s="1"/>
      <c r="BZ17" s="1"/>
      <c r="CA17" s="1"/>
    </row>
    <row r="18" spans="1:79" s="2" customFormat="1" ht="409.5" x14ac:dyDescent="0.2">
      <c r="A18" s="54" t="s">
        <v>376</v>
      </c>
      <c r="B18" s="54"/>
      <c r="C18" s="162" t="s">
        <v>414</v>
      </c>
      <c r="D18" s="68" t="s">
        <v>264</v>
      </c>
      <c r="E18" s="68" t="s">
        <v>484</v>
      </c>
      <c r="F18" s="68" t="s">
        <v>414</v>
      </c>
      <c r="G18" s="68" t="s">
        <v>409</v>
      </c>
      <c r="H18" s="68" t="s">
        <v>265</v>
      </c>
      <c r="I18" s="68" t="s">
        <v>414</v>
      </c>
      <c r="J18" s="68" t="s">
        <v>414</v>
      </c>
      <c r="K18" s="68" t="s">
        <v>414</v>
      </c>
      <c r="L18" s="68" t="s">
        <v>418</v>
      </c>
      <c r="M18" s="68" t="s">
        <v>418</v>
      </c>
      <c r="N18" s="68" t="s">
        <v>414</v>
      </c>
      <c r="O18" s="68" t="s">
        <v>414</v>
      </c>
      <c r="P18" s="68" t="s">
        <v>414</v>
      </c>
      <c r="Q18" s="68" t="s">
        <v>414</v>
      </c>
      <c r="R18" s="68" t="s">
        <v>414</v>
      </c>
      <c r="S18" s="68" t="s">
        <v>266</v>
      </c>
      <c r="T18" s="68" t="s">
        <v>414</v>
      </c>
      <c r="U18" s="68" t="s">
        <v>267</v>
      </c>
      <c r="V18" s="68" t="s">
        <v>418</v>
      </c>
      <c r="W18" s="68" t="s">
        <v>319</v>
      </c>
      <c r="X18" s="68" t="s">
        <v>418</v>
      </c>
      <c r="Y18" s="157" t="s">
        <v>319</v>
      </c>
      <c r="Z18" s="68" t="s">
        <v>418</v>
      </c>
      <c r="AA18" s="68" t="s">
        <v>414</v>
      </c>
      <c r="AB18" s="68" t="s">
        <v>268</v>
      </c>
      <c r="AC18" s="68" t="s">
        <v>418</v>
      </c>
      <c r="AD18" s="68" t="s">
        <v>361</v>
      </c>
      <c r="AE18" s="68" t="s">
        <v>418</v>
      </c>
      <c r="AF18" s="68" t="s">
        <v>361</v>
      </c>
      <c r="AG18" s="68" t="s">
        <v>414</v>
      </c>
      <c r="AH18" s="68" t="s">
        <v>418</v>
      </c>
      <c r="AI18" s="68" t="s">
        <v>418</v>
      </c>
      <c r="AJ18" s="68" t="s">
        <v>319</v>
      </c>
      <c r="AK18" s="68" t="s">
        <v>418</v>
      </c>
      <c r="AL18" s="68" t="s">
        <v>319</v>
      </c>
      <c r="AM18" s="68" t="s">
        <v>418</v>
      </c>
      <c r="AN18" s="68" t="s">
        <v>319</v>
      </c>
      <c r="AO18" s="68" t="s">
        <v>418</v>
      </c>
      <c r="AP18" s="68" t="s">
        <v>414</v>
      </c>
      <c r="AQ18" s="68" t="s">
        <v>418</v>
      </c>
      <c r="AR18" s="68" t="s">
        <v>319</v>
      </c>
      <c r="AS18" s="68" t="s">
        <v>414</v>
      </c>
      <c r="AT18" s="68" t="s">
        <v>269</v>
      </c>
      <c r="AU18" s="68" t="s">
        <v>418</v>
      </c>
      <c r="AV18" s="68" t="s">
        <v>319</v>
      </c>
      <c r="AW18" s="154" t="s">
        <v>414</v>
      </c>
      <c r="AX18" s="154" t="s">
        <v>240</v>
      </c>
      <c r="AY18" s="154" t="s">
        <v>414</v>
      </c>
      <c r="AZ18" s="154" t="s">
        <v>240</v>
      </c>
      <c r="BA18" s="154" t="s">
        <v>418</v>
      </c>
      <c r="BB18" s="68" t="s">
        <v>461</v>
      </c>
      <c r="BC18" s="68" t="s">
        <v>418</v>
      </c>
      <c r="BD18" s="68" t="s">
        <v>418</v>
      </c>
      <c r="BE18" s="68" t="s">
        <v>418</v>
      </c>
      <c r="BF18" s="68" t="s">
        <v>418</v>
      </c>
      <c r="BG18" s="158" t="s">
        <v>57</v>
      </c>
      <c r="BH18" s="159">
        <v>37438</v>
      </c>
      <c r="BI18" s="159" t="s">
        <v>418</v>
      </c>
      <c r="BJ18" s="159" t="s">
        <v>635</v>
      </c>
      <c r="BK18" s="68"/>
      <c r="BL18" s="188" t="s">
        <v>839</v>
      </c>
      <c r="BM18" s="1"/>
      <c r="BN18" s="1"/>
      <c r="BO18" s="1"/>
      <c r="BP18" s="1"/>
      <c r="BQ18" s="1"/>
      <c r="BR18" s="1"/>
      <c r="BS18" s="1"/>
      <c r="BT18" s="1"/>
      <c r="BU18" s="1"/>
      <c r="BV18" s="1"/>
      <c r="BW18" s="1"/>
      <c r="BX18" s="1"/>
      <c r="BY18" s="1"/>
      <c r="BZ18" s="1"/>
      <c r="CA18" s="1"/>
    </row>
    <row r="19" spans="1:79" s="2" customFormat="1" ht="409.5" x14ac:dyDescent="0.2">
      <c r="A19" s="54" t="s">
        <v>377</v>
      </c>
      <c r="B19" s="54"/>
      <c r="C19" s="161" t="s">
        <v>414</v>
      </c>
      <c r="D19" s="32" t="s">
        <v>241</v>
      </c>
      <c r="E19" s="32">
        <v>28</v>
      </c>
      <c r="F19" s="32" t="s">
        <v>414</v>
      </c>
      <c r="G19" s="32" t="s">
        <v>408</v>
      </c>
      <c r="H19" s="32" t="s">
        <v>242</v>
      </c>
      <c r="I19" s="32" t="s">
        <v>414</v>
      </c>
      <c r="J19" s="32" t="s">
        <v>418</v>
      </c>
      <c r="K19" s="32" t="s">
        <v>414</v>
      </c>
      <c r="L19" s="32" t="s">
        <v>414</v>
      </c>
      <c r="M19" s="32" t="s">
        <v>418</v>
      </c>
      <c r="N19" s="32" t="s">
        <v>414</v>
      </c>
      <c r="O19" s="32" t="s">
        <v>414</v>
      </c>
      <c r="P19" s="32" t="s">
        <v>414</v>
      </c>
      <c r="Q19" s="32" t="s">
        <v>414</v>
      </c>
      <c r="R19" s="32" t="s">
        <v>414</v>
      </c>
      <c r="S19" s="32" t="s">
        <v>243</v>
      </c>
      <c r="T19" s="32" t="s">
        <v>414</v>
      </c>
      <c r="U19" s="32" t="s">
        <v>239</v>
      </c>
      <c r="V19" s="32" t="s">
        <v>418</v>
      </c>
      <c r="W19" s="32" t="s">
        <v>319</v>
      </c>
      <c r="X19" s="32" t="s">
        <v>414</v>
      </c>
      <c r="Y19" s="156" t="s">
        <v>237</v>
      </c>
      <c r="Z19" s="32" t="s">
        <v>418</v>
      </c>
      <c r="AA19" s="32" t="s">
        <v>418</v>
      </c>
      <c r="AB19" s="32" t="s">
        <v>319</v>
      </c>
      <c r="AC19" s="32" t="s">
        <v>418</v>
      </c>
      <c r="AD19" s="32" t="s">
        <v>361</v>
      </c>
      <c r="AE19" s="32" t="s">
        <v>418</v>
      </c>
      <c r="AF19" s="32" t="s">
        <v>361</v>
      </c>
      <c r="AG19" s="32" t="s">
        <v>414</v>
      </c>
      <c r="AH19" s="32" t="s">
        <v>418</v>
      </c>
      <c r="AI19" s="32" t="s">
        <v>414</v>
      </c>
      <c r="AJ19" s="32" t="s">
        <v>97</v>
      </c>
      <c r="AK19" s="32" t="s">
        <v>414</v>
      </c>
      <c r="AL19" s="32" t="s">
        <v>97</v>
      </c>
      <c r="AM19" s="32" t="s">
        <v>414</v>
      </c>
      <c r="AN19" s="32" t="s">
        <v>98</v>
      </c>
      <c r="AO19" s="32" t="s">
        <v>414</v>
      </c>
      <c r="AP19" s="32" t="s">
        <v>418</v>
      </c>
      <c r="AQ19" s="32" t="s">
        <v>414</v>
      </c>
      <c r="AR19" s="32" t="s">
        <v>99</v>
      </c>
      <c r="AS19" s="32" t="s">
        <v>418</v>
      </c>
      <c r="AT19" s="32" t="s">
        <v>319</v>
      </c>
      <c r="AU19" s="32" t="s">
        <v>414</v>
      </c>
      <c r="AV19" s="32" t="s">
        <v>238</v>
      </c>
      <c r="AW19" s="32" t="s">
        <v>414</v>
      </c>
      <c r="AX19" s="32" t="s">
        <v>236</v>
      </c>
      <c r="AY19" s="32" t="s">
        <v>414</v>
      </c>
      <c r="AZ19" s="32" t="s">
        <v>199</v>
      </c>
      <c r="BA19" s="32" t="s">
        <v>200</v>
      </c>
      <c r="BB19" s="32" t="s">
        <v>462</v>
      </c>
      <c r="BC19" s="32" t="s">
        <v>418</v>
      </c>
      <c r="BD19" s="32" t="s">
        <v>418</v>
      </c>
      <c r="BE19" s="32" t="s">
        <v>418</v>
      </c>
      <c r="BF19" s="32" t="s">
        <v>858</v>
      </c>
      <c r="BG19" s="74" t="s">
        <v>490</v>
      </c>
      <c r="BH19" s="56">
        <v>40179</v>
      </c>
      <c r="BI19" s="56" t="s">
        <v>414</v>
      </c>
      <c r="BJ19" s="181" t="s">
        <v>100</v>
      </c>
      <c r="BK19" s="32"/>
      <c r="BL19" s="188" t="s">
        <v>840</v>
      </c>
      <c r="BM19" s="1"/>
      <c r="BN19" s="1"/>
      <c r="BO19" s="1"/>
      <c r="BP19" s="1"/>
      <c r="BQ19" s="1"/>
      <c r="BR19" s="1"/>
      <c r="BS19" s="1"/>
      <c r="BT19" s="1"/>
      <c r="BU19" s="1"/>
      <c r="BV19" s="1"/>
      <c r="BW19" s="1"/>
      <c r="BX19" s="1"/>
      <c r="BY19" s="1"/>
      <c r="BZ19" s="1"/>
      <c r="CA19" s="1"/>
    </row>
    <row r="20" spans="1:79" s="2" customFormat="1" ht="409.5" x14ac:dyDescent="0.2">
      <c r="A20" s="54" t="s">
        <v>378</v>
      </c>
      <c r="B20" s="54"/>
      <c r="C20" s="162" t="s">
        <v>414</v>
      </c>
      <c r="D20" s="68" t="s">
        <v>201</v>
      </c>
      <c r="E20" s="68">
        <v>20</v>
      </c>
      <c r="F20" s="68" t="s">
        <v>418</v>
      </c>
      <c r="G20" s="68" t="s">
        <v>409</v>
      </c>
      <c r="H20" s="68" t="s">
        <v>202</v>
      </c>
      <c r="I20" s="68" t="s">
        <v>414</v>
      </c>
      <c r="J20" s="68" t="s">
        <v>418</v>
      </c>
      <c r="K20" s="68" t="s">
        <v>414</v>
      </c>
      <c r="L20" s="68" t="s">
        <v>414</v>
      </c>
      <c r="M20" s="68" t="s">
        <v>418</v>
      </c>
      <c r="N20" s="68" t="s">
        <v>414</v>
      </c>
      <c r="O20" s="68" t="s">
        <v>414</v>
      </c>
      <c r="P20" s="68" t="s">
        <v>414</v>
      </c>
      <c r="Q20" s="68" t="s">
        <v>414</v>
      </c>
      <c r="R20" s="68" t="s">
        <v>414</v>
      </c>
      <c r="S20" s="68" t="s">
        <v>203</v>
      </c>
      <c r="T20" s="68" t="s">
        <v>414</v>
      </c>
      <c r="U20" s="68" t="s">
        <v>204</v>
      </c>
      <c r="V20" s="68" t="s">
        <v>418</v>
      </c>
      <c r="W20" s="68" t="s">
        <v>361</v>
      </c>
      <c r="X20" s="68" t="s">
        <v>414</v>
      </c>
      <c r="Y20" s="68" t="s">
        <v>204</v>
      </c>
      <c r="Z20" s="68" t="s">
        <v>418</v>
      </c>
      <c r="AA20" s="68" t="s">
        <v>418</v>
      </c>
      <c r="AB20" s="68" t="s">
        <v>319</v>
      </c>
      <c r="AC20" s="68" t="s">
        <v>414</v>
      </c>
      <c r="AD20" s="68" t="s">
        <v>204</v>
      </c>
      <c r="AE20" s="68" t="s">
        <v>418</v>
      </c>
      <c r="AF20" s="68" t="s">
        <v>361</v>
      </c>
      <c r="AG20" s="68" t="s">
        <v>418</v>
      </c>
      <c r="AH20" s="68" t="s">
        <v>418</v>
      </c>
      <c r="AI20" s="68" t="s">
        <v>418</v>
      </c>
      <c r="AJ20" s="68" t="s">
        <v>319</v>
      </c>
      <c r="AK20" s="68" t="s">
        <v>418</v>
      </c>
      <c r="AL20" s="68" t="s">
        <v>319</v>
      </c>
      <c r="AM20" s="68" t="s">
        <v>418</v>
      </c>
      <c r="AN20" s="68" t="s">
        <v>319</v>
      </c>
      <c r="AO20" s="68" t="s">
        <v>418</v>
      </c>
      <c r="AP20" s="68" t="s">
        <v>414</v>
      </c>
      <c r="AQ20" s="68" t="s">
        <v>418</v>
      </c>
      <c r="AR20" s="68" t="s">
        <v>319</v>
      </c>
      <c r="AS20" s="68" t="s">
        <v>414</v>
      </c>
      <c r="AT20" s="68" t="s">
        <v>205</v>
      </c>
      <c r="AU20" s="68" t="s">
        <v>414</v>
      </c>
      <c r="AV20" s="68" t="s">
        <v>206</v>
      </c>
      <c r="AW20" s="68" t="s">
        <v>414</v>
      </c>
      <c r="AX20" s="68" t="s">
        <v>207</v>
      </c>
      <c r="AY20" s="68" t="s">
        <v>414</v>
      </c>
      <c r="AZ20" s="68" t="s">
        <v>208</v>
      </c>
      <c r="BA20" s="68" t="s">
        <v>209</v>
      </c>
      <c r="BB20" s="68" t="s">
        <v>463</v>
      </c>
      <c r="BC20" s="68" t="s">
        <v>414</v>
      </c>
      <c r="BD20" s="68" t="s">
        <v>418</v>
      </c>
      <c r="BE20" s="68" t="s">
        <v>418</v>
      </c>
      <c r="BF20" s="68" t="s">
        <v>418</v>
      </c>
      <c r="BG20" s="158" t="s">
        <v>491</v>
      </c>
      <c r="BH20" s="159">
        <v>39995</v>
      </c>
      <c r="BI20" s="159" t="s">
        <v>418</v>
      </c>
      <c r="BJ20" s="159" t="s">
        <v>635</v>
      </c>
      <c r="BK20" s="68"/>
      <c r="BL20" s="175" t="s">
        <v>492</v>
      </c>
      <c r="BM20" s="1"/>
      <c r="BN20" s="1"/>
      <c r="BO20" s="1"/>
      <c r="BP20" s="1"/>
      <c r="BQ20" s="1"/>
      <c r="BR20" s="1"/>
      <c r="BS20" s="1"/>
      <c r="BT20" s="1"/>
      <c r="BU20" s="1"/>
      <c r="BV20" s="1"/>
      <c r="BW20" s="1"/>
      <c r="BX20" s="1"/>
      <c r="BY20" s="1"/>
      <c r="BZ20" s="1"/>
      <c r="CA20" s="1"/>
    </row>
    <row r="21" spans="1:79" s="2" customFormat="1" ht="409.5" x14ac:dyDescent="0.2">
      <c r="A21" s="54" t="s">
        <v>379</v>
      </c>
      <c r="B21" s="54"/>
      <c r="C21" s="161" t="s">
        <v>414</v>
      </c>
      <c r="D21" s="32" t="s">
        <v>210</v>
      </c>
      <c r="E21" s="32">
        <v>5</v>
      </c>
      <c r="F21" s="32" t="s">
        <v>418</v>
      </c>
      <c r="G21" s="32" t="s">
        <v>408</v>
      </c>
      <c r="H21" s="32" t="s">
        <v>635</v>
      </c>
      <c r="I21" s="32" t="s">
        <v>418</v>
      </c>
      <c r="J21" s="32" t="s">
        <v>414</v>
      </c>
      <c r="K21" s="32" t="s">
        <v>418</v>
      </c>
      <c r="L21" s="32" t="s">
        <v>418</v>
      </c>
      <c r="M21" s="32" t="s">
        <v>418</v>
      </c>
      <c r="N21" s="32" t="s">
        <v>414</v>
      </c>
      <c r="O21" s="32" t="s">
        <v>414</v>
      </c>
      <c r="P21" s="32" t="s">
        <v>418</v>
      </c>
      <c r="Q21" s="32" t="s">
        <v>418</v>
      </c>
      <c r="R21" s="32" t="s">
        <v>414</v>
      </c>
      <c r="S21" s="32" t="s">
        <v>211</v>
      </c>
      <c r="T21" s="32" t="s">
        <v>414</v>
      </c>
      <c r="U21" s="32" t="s">
        <v>212</v>
      </c>
      <c r="V21" s="32" t="s">
        <v>418</v>
      </c>
      <c r="W21" s="32" t="s">
        <v>319</v>
      </c>
      <c r="X21" s="32" t="s">
        <v>418</v>
      </c>
      <c r="Y21" s="156" t="s">
        <v>319</v>
      </c>
      <c r="Z21" s="32" t="s">
        <v>418</v>
      </c>
      <c r="AA21" s="32" t="s">
        <v>418</v>
      </c>
      <c r="AB21" s="32" t="s">
        <v>319</v>
      </c>
      <c r="AC21" s="32" t="s">
        <v>418</v>
      </c>
      <c r="AD21" s="32" t="s">
        <v>361</v>
      </c>
      <c r="AE21" s="32" t="s">
        <v>414</v>
      </c>
      <c r="AF21" s="32" t="s">
        <v>213</v>
      </c>
      <c r="AG21" s="32" t="s">
        <v>414</v>
      </c>
      <c r="AH21" s="32" t="s">
        <v>418</v>
      </c>
      <c r="AI21" s="32" t="s">
        <v>418</v>
      </c>
      <c r="AJ21" s="32" t="s">
        <v>319</v>
      </c>
      <c r="AK21" s="32" t="s">
        <v>418</v>
      </c>
      <c r="AL21" s="32" t="s">
        <v>319</v>
      </c>
      <c r="AM21" s="32" t="s">
        <v>418</v>
      </c>
      <c r="AN21" s="32" t="s">
        <v>319</v>
      </c>
      <c r="AO21" s="32" t="s">
        <v>418</v>
      </c>
      <c r="AP21" s="32" t="s">
        <v>414</v>
      </c>
      <c r="AQ21" s="32" t="s">
        <v>418</v>
      </c>
      <c r="AR21" s="32" t="s">
        <v>319</v>
      </c>
      <c r="AS21" s="32" t="s">
        <v>414</v>
      </c>
      <c r="AT21" s="32" t="s">
        <v>214</v>
      </c>
      <c r="AU21" s="32" t="s">
        <v>418</v>
      </c>
      <c r="AV21" s="32" t="s">
        <v>319</v>
      </c>
      <c r="AW21" s="32" t="s">
        <v>414</v>
      </c>
      <c r="AX21" s="32" t="s">
        <v>215</v>
      </c>
      <c r="AY21" s="32" t="s">
        <v>414</v>
      </c>
      <c r="AZ21" s="32" t="s">
        <v>215</v>
      </c>
      <c r="BA21" s="32" t="s">
        <v>418</v>
      </c>
      <c r="BB21" s="32" t="s">
        <v>482</v>
      </c>
      <c r="BC21" s="32" t="s">
        <v>418</v>
      </c>
      <c r="BD21" s="32" t="s">
        <v>418</v>
      </c>
      <c r="BE21" s="32" t="s">
        <v>418</v>
      </c>
      <c r="BF21" s="32" t="s">
        <v>418</v>
      </c>
      <c r="BG21" s="74" t="s">
        <v>58</v>
      </c>
      <c r="BH21" s="56">
        <v>38085</v>
      </c>
      <c r="BI21" s="56" t="s">
        <v>418</v>
      </c>
      <c r="BJ21" s="56" t="s">
        <v>635</v>
      </c>
      <c r="BK21" s="32"/>
      <c r="BL21" s="176" t="s">
        <v>26</v>
      </c>
      <c r="BM21" s="1"/>
      <c r="BN21" s="1"/>
      <c r="BO21" s="1"/>
      <c r="BP21" s="1"/>
      <c r="BQ21" s="1"/>
      <c r="BR21" s="1"/>
      <c r="BS21" s="1"/>
      <c r="BT21" s="1"/>
      <c r="BU21" s="1"/>
      <c r="BV21" s="1"/>
      <c r="BW21" s="1"/>
      <c r="BX21" s="1"/>
      <c r="BY21" s="1"/>
      <c r="BZ21" s="1"/>
      <c r="CA21" s="1"/>
    </row>
    <row r="22" spans="1:79" s="2" customFormat="1" ht="409.5" x14ac:dyDescent="0.2">
      <c r="A22" s="54" t="s">
        <v>380</v>
      </c>
      <c r="B22" s="54"/>
      <c r="C22" s="162" t="s">
        <v>414</v>
      </c>
      <c r="D22" s="68" t="s">
        <v>216</v>
      </c>
      <c r="E22" s="163">
        <v>15</v>
      </c>
      <c r="F22" s="68" t="s">
        <v>846</v>
      </c>
      <c r="G22" s="68" t="s">
        <v>409</v>
      </c>
      <c r="H22" s="154" t="s">
        <v>847</v>
      </c>
      <c r="I22" s="68" t="s">
        <v>848</v>
      </c>
      <c r="J22" s="68" t="s">
        <v>849</v>
      </c>
      <c r="K22" s="68" t="s">
        <v>850</v>
      </c>
      <c r="L22" s="68" t="s">
        <v>418</v>
      </c>
      <c r="M22" s="68" t="s">
        <v>414</v>
      </c>
      <c r="N22" s="68" t="s">
        <v>414</v>
      </c>
      <c r="O22" s="68" t="s">
        <v>414</v>
      </c>
      <c r="P22" s="68" t="s">
        <v>418</v>
      </c>
      <c r="Q22" s="68" t="s">
        <v>851</v>
      </c>
      <c r="R22" s="68" t="s">
        <v>414</v>
      </c>
      <c r="S22" s="68" t="s">
        <v>217</v>
      </c>
      <c r="T22" s="68" t="s">
        <v>414</v>
      </c>
      <c r="U22" s="68" t="s">
        <v>218</v>
      </c>
      <c r="V22" s="68" t="s">
        <v>414</v>
      </c>
      <c r="W22" s="68" t="s">
        <v>219</v>
      </c>
      <c r="X22" s="68" t="s">
        <v>414</v>
      </c>
      <c r="Y22" s="157" t="s">
        <v>852</v>
      </c>
      <c r="Z22" s="68" t="s">
        <v>418</v>
      </c>
      <c r="AA22" s="68" t="s">
        <v>418</v>
      </c>
      <c r="AB22" s="68" t="s">
        <v>319</v>
      </c>
      <c r="AC22" s="68" t="s">
        <v>414</v>
      </c>
      <c r="AD22" s="68" t="s">
        <v>853</v>
      </c>
      <c r="AE22" s="68" t="s">
        <v>854</v>
      </c>
      <c r="AF22" s="68" t="s">
        <v>855</v>
      </c>
      <c r="AG22" s="68" t="s">
        <v>414</v>
      </c>
      <c r="AH22" s="68" t="s">
        <v>418</v>
      </c>
      <c r="AI22" s="68" t="s">
        <v>414</v>
      </c>
      <c r="AJ22" s="68" t="s">
        <v>230</v>
      </c>
      <c r="AK22" s="68" t="s">
        <v>414</v>
      </c>
      <c r="AL22" s="68" t="s">
        <v>231</v>
      </c>
      <c r="AM22" s="68" t="s">
        <v>418</v>
      </c>
      <c r="AN22" s="68" t="s">
        <v>319</v>
      </c>
      <c r="AO22" s="68" t="s">
        <v>414</v>
      </c>
      <c r="AP22" s="68" t="s">
        <v>418</v>
      </c>
      <c r="AQ22" s="68" t="s">
        <v>414</v>
      </c>
      <c r="AR22" s="68" t="s">
        <v>856</v>
      </c>
      <c r="AS22" s="68" t="s">
        <v>414</v>
      </c>
      <c r="AT22" s="68" t="s">
        <v>857</v>
      </c>
      <c r="AU22" s="68" t="s">
        <v>418</v>
      </c>
      <c r="AV22" s="68" t="s">
        <v>319</v>
      </c>
      <c r="AW22" s="68" t="s">
        <v>414</v>
      </c>
      <c r="AX22" s="68" t="s">
        <v>232</v>
      </c>
      <c r="AY22" s="68" t="s">
        <v>414</v>
      </c>
      <c r="AZ22" s="68" t="s">
        <v>232</v>
      </c>
      <c r="BA22" s="68" t="s">
        <v>232</v>
      </c>
      <c r="BB22" s="68" t="s">
        <v>464</v>
      </c>
      <c r="BC22" s="68" t="s">
        <v>414</v>
      </c>
      <c r="BD22" s="68" t="s">
        <v>414</v>
      </c>
      <c r="BE22" s="68" t="s">
        <v>414</v>
      </c>
      <c r="BF22" s="68" t="s">
        <v>418</v>
      </c>
      <c r="BG22" s="158" t="s">
        <v>352</v>
      </c>
      <c r="BH22" s="159">
        <v>39995</v>
      </c>
      <c r="BI22" s="159" t="s">
        <v>414</v>
      </c>
      <c r="BJ22" s="180" t="s">
        <v>45</v>
      </c>
      <c r="BK22" s="68" t="s">
        <v>101</v>
      </c>
      <c r="BL22" s="158" t="s">
        <v>500</v>
      </c>
      <c r="BM22" s="1"/>
      <c r="BN22" s="1"/>
      <c r="BO22" s="1"/>
      <c r="BP22" s="1"/>
      <c r="BQ22" s="1"/>
      <c r="BR22" s="1"/>
      <c r="BS22" s="1"/>
      <c r="BT22" s="1"/>
      <c r="BU22" s="1"/>
      <c r="BV22" s="1"/>
      <c r="BW22" s="1"/>
      <c r="BX22" s="1"/>
      <c r="BY22" s="1"/>
      <c r="BZ22" s="1"/>
      <c r="CA22" s="1"/>
    </row>
    <row r="23" spans="1:79" s="2" customFormat="1" ht="409.5" x14ac:dyDescent="0.2">
      <c r="A23" s="54" t="s">
        <v>381</v>
      </c>
      <c r="B23" s="54"/>
      <c r="C23" s="161" t="s">
        <v>414</v>
      </c>
      <c r="D23" s="32" t="s">
        <v>103</v>
      </c>
      <c r="E23" s="32">
        <v>21</v>
      </c>
      <c r="F23" s="32" t="s">
        <v>418</v>
      </c>
      <c r="G23" s="32" t="s">
        <v>408</v>
      </c>
      <c r="H23" s="32" t="s">
        <v>104</v>
      </c>
      <c r="I23" s="32" t="s">
        <v>414</v>
      </c>
      <c r="J23" s="32" t="s">
        <v>414</v>
      </c>
      <c r="K23" s="32" t="s">
        <v>414</v>
      </c>
      <c r="L23" s="32" t="s">
        <v>418</v>
      </c>
      <c r="M23" s="32" t="s">
        <v>418</v>
      </c>
      <c r="N23" s="32" t="s">
        <v>414</v>
      </c>
      <c r="O23" s="32" t="s">
        <v>414</v>
      </c>
      <c r="P23" s="32" t="s">
        <v>418</v>
      </c>
      <c r="Q23" s="32" t="s">
        <v>414</v>
      </c>
      <c r="R23" s="32" t="s">
        <v>414</v>
      </c>
      <c r="S23" s="32" t="s">
        <v>105</v>
      </c>
      <c r="T23" s="32" t="s">
        <v>414</v>
      </c>
      <c r="U23" s="32" t="s">
        <v>106</v>
      </c>
      <c r="V23" s="32" t="s">
        <v>418</v>
      </c>
      <c r="W23" s="32" t="s">
        <v>361</v>
      </c>
      <c r="X23" s="32" t="s">
        <v>418</v>
      </c>
      <c r="Y23" s="32" t="s">
        <v>361</v>
      </c>
      <c r="Z23" s="32" t="s">
        <v>418</v>
      </c>
      <c r="AA23" s="32" t="s">
        <v>418</v>
      </c>
      <c r="AB23" s="32" t="s">
        <v>361</v>
      </c>
      <c r="AC23" s="32" t="s">
        <v>414</v>
      </c>
      <c r="AD23" s="32" t="s">
        <v>106</v>
      </c>
      <c r="AE23" s="32" t="s">
        <v>511</v>
      </c>
      <c r="AF23" s="32" t="s">
        <v>361</v>
      </c>
      <c r="AG23" s="32" t="s">
        <v>414</v>
      </c>
      <c r="AH23" s="32" t="s">
        <v>418</v>
      </c>
      <c r="AI23" s="32" t="s">
        <v>414</v>
      </c>
      <c r="AJ23" s="32" t="s">
        <v>107</v>
      </c>
      <c r="AK23" s="32" t="s">
        <v>414</v>
      </c>
      <c r="AL23" s="32" t="s">
        <v>107</v>
      </c>
      <c r="AM23" s="32" t="s">
        <v>418</v>
      </c>
      <c r="AN23" s="32" t="s">
        <v>361</v>
      </c>
      <c r="AO23" s="32" t="s">
        <v>418</v>
      </c>
      <c r="AP23" s="32" t="s">
        <v>418</v>
      </c>
      <c r="AQ23" s="32" t="s">
        <v>418</v>
      </c>
      <c r="AR23" s="32" t="s">
        <v>361</v>
      </c>
      <c r="AS23" s="32" t="s">
        <v>418</v>
      </c>
      <c r="AT23" s="32" t="s">
        <v>361</v>
      </c>
      <c r="AU23" s="32" t="s">
        <v>418</v>
      </c>
      <c r="AV23" s="32" t="s">
        <v>361</v>
      </c>
      <c r="AW23" s="32" t="s">
        <v>414</v>
      </c>
      <c r="AX23" s="32" t="s">
        <v>108</v>
      </c>
      <c r="AY23" s="32" t="s">
        <v>414</v>
      </c>
      <c r="AZ23" s="32" t="s">
        <v>108</v>
      </c>
      <c r="BA23" s="32" t="s">
        <v>109</v>
      </c>
      <c r="BB23" s="32" t="s">
        <v>635</v>
      </c>
      <c r="BC23" s="32" t="s">
        <v>418</v>
      </c>
      <c r="BD23" s="32" t="s">
        <v>418</v>
      </c>
      <c r="BE23" s="32" t="s">
        <v>418</v>
      </c>
      <c r="BF23" s="32" t="s">
        <v>418</v>
      </c>
      <c r="BG23" s="198" t="s">
        <v>353</v>
      </c>
      <c r="BH23" s="56">
        <v>39644</v>
      </c>
      <c r="BI23" s="56" t="s">
        <v>418</v>
      </c>
      <c r="BJ23" s="56" t="s">
        <v>635</v>
      </c>
      <c r="BK23" s="32"/>
      <c r="BL23" s="74" t="s">
        <v>542</v>
      </c>
      <c r="BM23" s="1"/>
      <c r="BN23" s="1"/>
      <c r="BO23" s="1"/>
      <c r="BP23" s="1"/>
      <c r="BQ23" s="1"/>
      <c r="BR23" s="1"/>
      <c r="BS23" s="1"/>
      <c r="BT23" s="1"/>
      <c r="BU23" s="1"/>
      <c r="BV23" s="1"/>
      <c r="BW23" s="1"/>
      <c r="BX23" s="1"/>
      <c r="BY23" s="1"/>
      <c r="BZ23" s="1"/>
      <c r="CA23" s="1"/>
    </row>
    <row r="24" spans="1:79" s="2" customFormat="1" ht="409.5" x14ac:dyDescent="0.2">
      <c r="A24" s="54" t="s">
        <v>382</v>
      </c>
      <c r="B24" s="54"/>
      <c r="C24" s="162" t="s">
        <v>414</v>
      </c>
      <c r="D24" s="68" t="s">
        <v>110</v>
      </c>
      <c r="E24" s="68">
        <v>10</v>
      </c>
      <c r="F24" s="68" t="s">
        <v>418</v>
      </c>
      <c r="G24" s="68" t="s">
        <v>408</v>
      </c>
      <c r="H24" s="68" t="s">
        <v>361</v>
      </c>
      <c r="I24" s="68" t="s">
        <v>418</v>
      </c>
      <c r="J24" s="68" t="s">
        <v>414</v>
      </c>
      <c r="K24" s="68" t="s">
        <v>418</v>
      </c>
      <c r="L24" s="68" t="s">
        <v>418</v>
      </c>
      <c r="M24" s="68" t="s">
        <v>418</v>
      </c>
      <c r="N24" s="68" t="s">
        <v>414</v>
      </c>
      <c r="O24" s="68" t="s">
        <v>414</v>
      </c>
      <c r="P24" s="68" t="s">
        <v>418</v>
      </c>
      <c r="Q24" s="68" t="s">
        <v>414</v>
      </c>
      <c r="R24" s="68" t="s">
        <v>414</v>
      </c>
      <c r="S24" s="68" t="s">
        <v>111</v>
      </c>
      <c r="T24" s="68" t="s">
        <v>414</v>
      </c>
      <c r="U24" s="68" t="s">
        <v>112</v>
      </c>
      <c r="V24" s="68" t="s">
        <v>418</v>
      </c>
      <c r="W24" s="68" t="s">
        <v>361</v>
      </c>
      <c r="X24" s="68" t="s">
        <v>414</v>
      </c>
      <c r="Y24" s="68" t="s">
        <v>113</v>
      </c>
      <c r="Z24" s="68" t="s">
        <v>418</v>
      </c>
      <c r="AA24" s="68" t="s">
        <v>418</v>
      </c>
      <c r="AB24" s="68" t="s">
        <v>361</v>
      </c>
      <c r="AC24" s="68" t="s">
        <v>414</v>
      </c>
      <c r="AD24" s="68" t="s">
        <v>112</v>
      </c>
      <c r="AE24" s="68" t="s">
        <v>511</v>
      </c>
      <c r="AF24" s="68" t="s">
        <v>361</v>
      </c>
      <c r="AG24" s="68" t="s">
        <v>414</v>
      </c>
      <c r="AH24" s="68" t="s">
        <v>418</v>
      </c>
      <c r="AI24" s="68" t="s">
        <v>418</v>
      </c>
      <c r="AJ24" s="68" t="s">
        <v>361</v>
      </c>
      <c r="AK24" s="68" t="s">
        <v>418</v>
      </c>
      <c r="AL24" s="68" t="s">
        <v>361</v>
      </c>
      <c r="AM24" s="68" t="s">
        <v>418</v>
      </c>
      <c r="AN24" s="68" t="s">
        <v>361</v>
      </c>
      <c r="AO24" s="68" t="s">
        <v>418</v>
      </c>
      <c r="AP24" s="68" t="s">
        <v>414</v>
      </c>
      <c r="AQ24" s="68" t="s">
        <v>418</v>
      </c>
      <c r="AR24" s="68" t="s">
        <v>319</v>
      </c>
      <c r="AS24" s="68" t="s">
        <v>418</v>
      </c>
      <c r="AT24" s="68" t="s">
        <v>361</v>
      </c>
      <c r="AU24" s="68" t="s">
        <v>418</v>
      </c>
      <c r="AV24" s="68" t="s">
        <v>361</v>
      </c>
      <c r="AW24" s="68" t="s">
        <v>414</v>
      </c>
      <c r="AX24" s="68" t="s">
        <v>115</v>
      </c>
      <c r="AY24" s="68" t="s">
        <v>414</v>
      </c>
      <c r="AZ24" s="68" t="s">
        <v>114</v>
      </c>
      <c r="BA24" s="68" t="s">
        <v>635</v>
      </c>
      <c r="BB24" s="68" t="s">
        <v>116</v>
      </c>
      <c r="BC24" s="68" t="s">
        <v>418</v>
      </c>
      <c r="BD24" s="68" t="s">
        <v>418</v>
      </c>
      <c r="BE24" s="68" t="s">
        <v>418</v>
      </c>
      <c r="BF24" s="68" t="s">
        <v>418</v>
      </c>
      <c r="BG24" s="158" t="s">
        <v>354</v>
      </c>
      <c r="BH24" s="159">
        <v>38883</v>
      </c>
      <c r="BI24" s="159" t="s">
        <v>418</v>
      </c>
      <c r="BJ24" s="159" t="s">
        <v>635</v>
      </c>
      <c r="BK24" s="68" t="s">
        <v>27</v>
      </c>
      <c r="BL24" s="177" t="s">
        <v>28</v>
      </c>
      <c r="BM24" s="1"/>
      <c r="BN24" s="1"/>
      <c r="BO24" s="1"/>
      <c r="BP24" s="1"/>
      <c r="BQ24" s="1"/>
      <c r="BR24" s="1"/>
      <c r="BS24" s="1"/>
      <c r="BT24" s="1"/>
      <c r="BU24" s="1"/>
      <c r="BV24" s="1"/>
      <c r="BW24" s="1"/>
      <c r="BX24" s="1"/>
      <c r="BY24" s="1"/>
      <c r="BZ24" s="1"/>
      <c r="CA24" s="1"/>
    </row>
    <row r="25" spans="1:79" s="2" customFormat="1" ht="409.5" x14ac:dyDescent="0.2">
      <c r="A25" s="54" t="s">
        <v>383</v>
      </c>
      <c r="B25" s="54"/>
      <c r="C25" s="161" t="s">
        <v>414</v>
      </c>
      <c r="D25" s="32" t="s">
        <v>485</v>
      </c>
      <c r="E25" s="32">
        <v>30</v>
      </c>
      <c r="F25" s="32" t="s">
        <v>414</v>
      </c>
      <c r="G25" s="32" t="s">
        <v>408</v>
      </c>
      <c r="H25" s="32" t="s">
        <v>486</v>
      </c>
      <c r="I25" s="32" t="s">
        <v>414</v>
      </c>
      <c r="J25" s="32" t="s">
        <v>414</v>
      </c>
      <c r="K25" s="32" t="s">
        <v>418</v>
      </c>
      <c r="L25" s="32" t="s">
        <v>414</v>
      </c>
      <c r="M25" s="32" t="s">
        <v>418</v>
      </c>
      <c r="N25" s="32" t="s">
        <v>418</v>
      </c>
      <c r="O25" s="32" t="s">
        <v>414</v>
      </c>
      <c r="P25" s="32" t="s">
        <v>418</v>
      </c>
      <c r="Q25" s="32" t="s">
        <v>418</v>
      </c>
      <c r="R25" s="32" t="s">
        <v>414</v>
      </c>
      <c r="S25" s="32" t="s">
        <v>673</v>
      </c>
      <c r="T25" s="32" t="s">
        <v>414</v>
      </c>
      <c r="U25" s="32" t="s">
        <v>675</v>
      </c>
      <c r="V25" s="32" t="s">
        <v>418</v>
      </c>
      <c r="W25" s="32" t="s">
        <v>361</v>
      </c>
      <c r="X25" s="32" t="s">
        <v>414</v>
      </c>
      <c r="Y25" s="32" t="s">
        <v>676</v>
      </c>
      <c r="Z25" s="32" t="s">
        <v>418</v>
      </c>
      <c r="AA25" s="32" t="s">
        <v>414</v>
      </c>
      <c r="AB25" s="32" t="s">
        <v>512</v>
      </c>
      <c r="AC25" s="32" t="s">
        <v>418</v>
      </c>
      <c r="AD25" s="32" t="s">
        <v>361</v>
      </c>
      <c r="AE25" s="32" t="s">
        <v>511</v>
      </c>
      <c r="AF25" s="32" t="s">
        <v>361</v>
      </c>
      <c r="AG25" s="32" t="s">
        <v>414</v>
      </c>
      <c r="AH25" s="32" t="s">
        <v>418</v>
      </c>
      <c r="AI25" s="32" t="s">
        <v>418</v>
      </c>
      <c r="AJ25" s="32" t="s">
        <v>678</v>
      </c>
      <c r="AK25" s="32" t="s">
        <v>418</v>
      </c>
      <c r="AL25" s="32" t="s">
        <v>677</v>
      </c>
      <c r="AM25" s="32" t="s">
        <v>418</v>
      </c>
      <c r="AN25" s="32" t="s">
        <v>361</v>
      </c>
      <c r="AO25" s="32" t="s">
        <v>418</v>
      </c>
      <c r="AP25" s="32" t="s">
        <v>418</v>
      </c>
      <c r="AQ25" s="32" t="s">
        <v>414</v>
      </c>
      <c r="AR25" s="32" t="s">
        <v>679</v>
      </c>
      <c r="AS25" s="32" t="s">
        <v>418</v>
      </c>
      <c r="AT25" s="32" t="s">
        <v>361</v>
      </c>
      <c r="AU25" s="32" t="s">
        <v>418</v>
      </c>
      <c r="AV25" s="32" t="s">
        <v>361</v>
      </c>
      <c r="AW25" s="32" t="s">
        <v>414</v>
      </c>
      <c r="AX25" s="32" t="s">
        <v>680</v>
      </c>
      <c r="AY25" s="32" t="s">
        <v>414</v>
      </c>
      <c r="AZ25" s="32" t="s">
        <v>680</v>
      </c>
      <c r="BA25" s="32" t="s">
        <v>635</v>
      </c>
      <c r="BB25" s="32" t="s">
        <v>465</v>
      </c>
      <c r="BC25" s="32" t="s">
        <v>414</v>
      </c>
      <c r="BD25" s="32" t="s">
        <v>414</v>
      </c>
      <c r="BE25" s="32" t="s">
        <v>418</v>
      </c>
      <c r="BF25" s="32" t="s">
        <v>418</v>
      </c>
      <c r="BG25" s="73" t="s">
        <v>51</v>
      </c>
      <c r="BH25" s="56">
        <v>38899</v>
      </c>
      <c r="BI25" s="56" t="s">
        <v>414</v>
      </c>
      <c r="BJ25" s="183" t="s">
        <v>302</v>
      </c>
      <c r="BK25" s="32"/>
      <c r="BL25" s="74" t="s">
        <v>501</v>
      </c>
      <c r="BM25" s="1"/>
      <c r="BN25" s="1"/>
      <c r="BO25" s="1"/>
      <c r="BP25" s="1"/>
      <c r="BQ25" s="1"/>
      <c r="BR25" s="1"/>
      <c r="BS25" s="1"/>
      <c r="BT25" s="1"/>
      <c r="BU25" s="1"/>
      <c r="BV25" s="1"/>
      <c r="BW25" s="1"/>
      <c r="BX25" s="1"/>
      <c r="BY25" s="1"/>
      <c r="BZ25" s="1"/>
      <c r="CA25" s="1"/>
    </row>
    <row r="26" spans="1:79" s="2" customFormat="1" ht="112.5" customHeight="1" x14ac:dyDescent="0.2">
      <c r="A26" s="54" t="s">
        <v>384</v>
      </c>
      <c r="B26" s="54"/>
      <c r="C26" s="162" t="s">
        <v>414</v>
      </c>
      <c r="D26" s="68" t="s">
        <v>681</v>
      </c>
      <c r="E26" s="163">
        <v>12</v>
      </c>
      <c r="F26" s="68" t="s">
        <v>418</v>
      </c>
      <c r="G26" s="68" t="s">
        <v>408</v>
      </c>
      <c r="H26" s="68" t="s">
        <v>682</v>
      </c>
      <c r="I26" s="68" t="s">
        <v>414</v>
      </c>
      <c r="J26" s="68" t="s">
        <v>414</v>
      </c>
      <c r="K26" s="68" t="s">
        <v>414</v>
      </c>
      <c r="L26" s="68" t="s">
        <v>414</v>
      </c>
      <c r="M26" s="68" t="s">
        <v>418</v>
      </c>
      <c r="N26" s="68" t="s">
        <v>414</v>
      </c>
      <c r="O26" s="68" t="s">
        <v>414</v>
      </c>
      <c r="P26" s="68" t="s">
        <v>418</v>
      </c>
      <c r="Q26" s="68" t="s">
        <v>414</v>
      </c>
      <c r="R26" s="68" t="s">
        <v>414</v>
      </c>
      <c r="S26" s="68" t="s">
        <v>683</v>
      </c>
      <c r="T26" s="68" t="s">
        <v>414</v>
      </c>
      <c r="U26" s="68" t="s">
        <v>684</v>
      </c>
      <c r="V26" s="68" t="s">
        <v>418</v>
      </c>
      <c r="W26" s="68" t="s">
        <v>361</v>
      </c>
      <c r="X26" s="68" t="s">
        <v>418</v>
      </c>
      <c r="Y26" s="68" t="s">
        <v>361</v>
      </c>
      <c r="Z26" s="68" t="s">
        <v>418</v>
      </c>
      <c r="AA26" s="68" t="s">
        <v>418</v>
      </c>
      <c r="AB26" s="68" t="s">
        <v>361</v>
      </c>
      <c r="AC26" s="68" t="s">
        <v>418</v>
      </c>
      <c r="AD26" s="68" t="s">
        <v>361</v>
      </c>
      <c r="AE26" s="68" t="s">
        <v>414</v>
      </c>
      <c r="AF26" s="68" t="s">
        <v>685</v>
      </c>
      <c r="AG26" s="68" t="s">
        <v>418</v>
      </c>
      <c r="AH26" s="68" t="s">
        <v>414</v>
      </c>
      <c r="AI26" s="68" t="s">
        <v>418</v>
      </c>
      <c r="AJ26" s="68" t="s">
        <v>361</v>
      </c>
      <c r="AK26" s="68" t="s">
        <v>418</v>
      </c>
      <c r="AL26" s="68" t="s">
        <v>361</v>
      </c>
      <c r="AM26" s="68" t="s">
        <v>418</v>
      </c>
      <c r="AN26" s="68" t="s">
        <v>361</v>
      </c>
      <c r="AO26" s="68" t="s">
        <v>414</v>
      </c>
      <c r="AP26" s="68" t="s">
        <v>414</v>
      </c>
      <c r="AQ26" s="68" t="s">
        <v>418</v>
      </c>
      <c r="AR26" s="68" t="s">
        <v>361</v>
      </c>
      <c r="AS26" s="68" t="s">
        <v>414</v>
      </c>
      <c r="AT26" s="68" t="s">
        <v>686</v>
      </c>
      <c r="AU26" s="68" t="s">
        <v>418</v>
      </c>
      <c r="AV26" s="68" t="s">
        <v>361</v>
      </c>
      <c r="AW26" s="68" t="s">
        <v>414</v>
      </c>
      <c r="AX26" s="68" t="s">
        <v>687</v>
      </c>
      <c r="AY26" s="68" t="s">
        <v>418</v>
      </c>
      <c r="AZ26" s="68" t="s">
        <v>655</v>
      </c>
      <c r="BA26" s="68"/>
      <c r="BB26" s="68" t="s">
        <v>466</v>
      </c>
      <c r="BC26" s="68" t="s">
        <v>418</v>
      </c>
      <c r="BD26" s="68" t="s">
        <v>418</v>
      </c>
      <c r="BE26" s="68" t="s">
        <v>418</v>
      </c>
      <c r="BF26" s="68" t="s">
        <v>418</v>
      </c>
      <c r="BG26" s="199" t="s">
        <v>59</v>
      </c>
      <c r="BH26" s="159">
        <v>40318</v>
      </c>
      <c r="BI26" s="159" t="s">
        <v>418</v>
      </c>
      <c r="BJ26" s="159" t="s">
        <v>635</v>
      </c>
      <c r="BK26" s="68" t="s">
        <v>29</v>
      </c>
      <c r="BL26" s="188" t="s">
        <v>841</v>
      </c>
      <c r="BM26" s="1"/>
      <c r="BN26" s="1"/>
      <c r="BO26" s="1"/>
      <c r="BP26" s="1"/>
      <c r="BQ26" s="1"/>
      <c r="BR26" s="1"/>
      <c r="BS26" s="1"/>
      <c r="BT26" s="1"/>
      <c r="BU26" s="1"/>
      <c r="BV26" s="1"/>
      <c r="BW26" s="1"/>
      <c r="BX26" s="1"/>
      <c r="BY26" s="1"/>
      <c r="BZ26" s="1"/>
      <c r="CA26" s="1"/>
    </row>
    <row r="27" spans="1:79" s="2" customFormat="1" ht="409.5" x14ac:dyDescent="0.2">
      <c r="A27" s="54" t="s">
        <v>385</v>
      </c>
      <c r="B27" s="54"/>
      <c r="C27" s="161" t="s">
        <v>414</v>
      </c>
      <c r="D27" s="32" t="s">
        <v>688</v>
      </c>
      <c r="E27" s="32">
        <v>30</v>
      </c>
      <c r="F27" s="32" t="s">
        <v>414</v>
      </c>
      <c r="G27" s="32" t="s">
        <v>408</v>
      </c>
      <c r="H27" s="32" t="s">
        <v>689</v>
      </c>
      <c r="I27" s="32" t="s">
        <v>418</v>
      </c>
      <c r="J27" s="32" t="s">
        <v>414</v>
      </c>
      <c r="K27" s="32" t="s">
        <v>418</v>
      </c>
      <c r="L27" s="32" t="s">
        <v>418</v>
      </c>
      <c r="M27" s="32" t="s">
        <v>418</v>
      </c>
      <c r="N27" s="32" t="s">
        <v>414</v>
      </c>
      <c r="O27" s="32" t="s">
        <v>414</v>
      </c>
      <c r="P27" s="32" t="s">
        <v>418</v>
      </c>
      <c r="Q27" s="32" t="s">
        <v>418</v>
      </c>
      <c r="R27" s="32" t="s">
        <v>414</v>
      </c>
      <c r="S27" s="32" t="s">
        <v>690</v>
      </c>
      <c r="T27" s="32" t="s">
        <v>414</v>
      </c>
      <c r="U27" s="194" t="s">
        <v>691</v>
      </c>
      <c r="V27" s="32" t="s">
        <v>418</v>
      </c>
      <c r="W27" s="32" t="s">
        <v>361</v>
      </c>
      <c r="X27" s="32" t="s">
        <v>414</v>
      </c>
      <c r="Y27" s="32" t="s">
        <v>694</v>
      </c>
      <c r="Z27" s="32" t="s">
        <v>418</v>
      </c>
      <c r="AA27" s="32" t="s">
        <v>418</v>
      </c>
      <c r="AB27" s="32" t="s">
        <v>361</v>
      </c>
      <c r="AC27" s="32" t="s">
        <v>418</v>
      </c>
      <c r="AD27" s="32" t="s">
        <v>361</v>
      </c>
      <c r="AE27" s="32" t="s">
        <v>511</v>
      </c>
      <c r="AF27" s="32" t="s">
        <v>361</v>
      </c>
      <c r="AG27" s="32" t="s">
        <v>414</v>
      </c>
      <c r="AH27" s="32" t="s">
        <v>418</v>
      </c>
      <c r="AI27" s="32" t="s">
        <v>418</v>
      </c>
      <c r="AJ27" s="32" t="s">
        <v>361</v>
      </c>
      <c r="AK27" s="32" t="s">
        <v>418</v>
      </c>
      <c r="AL27" s="32" t="s">
        <v>361</v>
      </c>
      <c r="AM27" s="32" t="s">
        <v>418</v>
      </c>
      <c r="AN27" s="32" t="s">
        <v>361</v>
      </c>
      <c r="AO27" s="32" t="s">
        <v>418</v>
      </c>
      <c r="AP27" s="32" t="s">
        <v>414</v>
      </c>
      <c r="AQ27" s="32" t="s">
        <v>418</v>
      </c>
      <c r="AR27" s="32" t="s">
        <v>361</v>
      </c>
      <c r="AS27" s="32" t="s">
        <v>418</v>
      </c>
      <c r="AT27" s="32" t="s">
        <v>361</v>
      </c>
      <c r="AU27" s="32" t="s">
        <v>418</v>
      </c>
      <c r="AV27" s="32" t="s">
        <v>361</v>
      </c>
      <c r="AW27" s="32" t="s">
        <v>414</v>
      </c>
      <c r="AX27" s="32" t="s">
        <v>692</v>
      </c>
      <c r="AY27" s="32" t="s">
        <v>414</v>
      </c>
      <c r="AZ27" s="32" t="s">
        <v>692</v>
      </c>
      <c r="BA27" s="32" t="s">
        <v>635</v>
      </c>
      <c r="BB27" s="32" t="s">
        <v>693</v>
      </c>
      <c r="BC27" s="32" t="s">
        <v>418</v>
      </c>
      <c r="BD27" s="32" t="s">
        <v>414</v>
      </c>
      <c r="BE27" s="32" t="s">
        <v>418</v>
      </c>
      <c r="BF27" s="32" t="s">
        <v>418</v>
      </c>
      <c r="BG27" s="74" t="s">
        <v>60</v>
      </c>
      <c r="BH27" s="56">
        <v>38247</v>
      </c>
      <c r="BI27" s="56" t="s">
        <v>414</v>
      </c>
      <c r="BJ27" s="183" t="s">
        <v>303</v>
      </c>
      <c r="BK27" s="32"/>
      <c r="BL27" s="74" t="s">
        <v>501</v>
      </c>
      <c r="BM27" s="1"/>
      <c r="BN27" s="1"/>
      <c r="BO27" s="1"/>
      <c r="BP27" s="1"/>
      <c r="BQ27" s="1"/>
      <c r="BR27" s="1"/>
      <c r="BS27" s="1"/>
      <c r="BT27" s="1"/>
      <c r="BU27" s="1"/>
      <c r="BV27" s="1"/>
      <c r="BW27" s="1"/>
      <c r="BX27" s="1"/>
      <c r="BY27" s="1"/>
      <c r="BZ27" s="1"/>
      <c r="CA27" s="1"/>
    </row>
    <row r="28" spans="1:79" s="1" customFormat="1" ht="409.5" x14ac:dyDescent="0.2">
      <c r="A28" s="54" t="s">
        <v>386</v>
      </c>
      <c r="B28" s="54"/>
      <c r="C28" s="162" t="s">
        <v>414</v>
      </c>
      <c r="D28" s="68" t="s">
        <v>695</v>
      </c>
      <c r="E28" s="68">
        <v>21</v>
      </c>
      <c r="F28" s="68" t="s">
        <v>418</v>
      </c>
      <c r="G28" s="68" t="s">
        <v>408</v>
      </c>
      <c r="H28" s="68" t="s">
        <v>319</v>
      </c>
      <c r="I28" s="68" t="s">
        <v>418</v>
      </c>
      <c r="J28" s="68" t="s">
        <v>418</v>
      </c>
      <c r="K28" s="68" t="s">
        <v>414</v>
      </c>
      <c r="L28" s="68" t="s">
        <v>418</v>
      </c>
      <c r="M28" s="68" t="s">
        <v>418</v>
      </c>
      <c r="N28" s="68" t="s">
        <v>418</v>
      </c>
      <c r="O28" s="68" t="s">
        <v>414</v>
      </c>
      <c r="P28" s="68" t="s">
        <v>418</v>
      </c>
      <c r="Q28" s="68" t="s">
        <v>418</v>
      </c>
      <c r="R28" s="68" t="s">
        <v>414</v>
      </c>
      <c r="S28" s="68" t="s">
        <v>696</v>
      </c>
      <c r="T28" s="68" t="s">
        <v>414</v>
      </c>
      <c r="U28" s="68" t="s">
        <v>697</v>
      </c>
      <c r="V28" s="68" t="s">
        <v>418</v>
      </c>
      <c r="W28" s="68" t="s">
        <v>361</v>
      </c>
      <c r="X28" s="68" t="s">
        <v>414</v>
      </c>
      <c r="Y28" s="68" t="s">
        <v>698</v>
      </c>
      <c r="Z28" s="68" t="s">
        <v>418</v>
      </c>
      <c r="AA28" s="68" t="s">
        <v>418</v>
      </c>
      <c r="AB28" s="68" t="s">
        <v>361</v>
      </c>
      <c r="AC28" s="68" t="s">
        <v>418</v>
      </c>
      <c r="AD28" s="68" t="s">
        <v>361</v>
      </c>
      <c r="AE28" s="68" t="s">
        <v>511</v>
      </c>
      <c r="AF28" s="68" t="s">
        <v>361</v>
      </c>
      <c r="AG28" s="68" t="s">
        <v>414</v>
      </c>
      <c r="AH28" s="68" t="s">
        <v>418</v>
      </c>
      <c r="AI28" s="68" t="s">
        <v>418</v>
      </c>
      <c r="AJ28" s="68" t="s">
        <v>361</v>
      </c>
      <c r="AK28" s="68" t="s">
        <v>418</v>
      </c>
      <c r="AL28" s="68" t="s">
        <v>361</v>
      </c>
      <c r="AM28" s="68" t="s">
        <v>418</v>
      </c>
      <c r="AN28" s="68" t="s">
        <v>361</v>
      </c>
      <c r="AO28" s="68" t="s">
        <v>418</v>
      </c>
      <c r="AP28" s="68" t="s">
        <v>414</v>
      </c>
      <c r="AQ28" s="68" t="s">
        <v>418</v>
      </c>
      <c r="AR28" s="68" t="s">
        <v>319</v>
      </c>
      <c r="AS28" s="68" t="s">
        <v>418</v>
      </c>
      <c r="AT28" s="68" t="s">
        <v>361</v>
      </c>
      <c r="AU28" s="68" t="s">
        <v>418</v>
      </c>
      <c r="AV28" s="68" t="s">
        <v>361</v>
      </c>
      <c r="AW28" s="68" t="s">
        <v>414</v>
      </c>
      <c r="AX28" s="68" t="s">
        <v>699</v>
      </c>
      <c r="AY28" s="68" t="s">
        <v>418</v>
      </c>
      <c r="AZ28" s="68" t="s">
        <v>655</v>
      </c>
      <c r="BA28" s="68" t="s">
        <v>361</v>
      </c>
      <c r="BB28" s="68" t="s">
        <v>635</v>
      </c>
      <c r="BC28" s="68" t="s">
        <v>418</v>
      </c>
      <c r="BD28" s="68" t="s">
        <v>418</v>
      </c>
      <c r="BE28" s="68" t="s">
        <v>418</v>
      </c>
      <c r="BF28" s="68" t="s">
        <v>418</v>
      </c>
      <c r="BG28" s="158" t="s">
        <v>61</v>
      </c>
      <c r="BH28" s="159">
        <v>34465</v>
      </c>
      <c r="BI28" s="159" t="s">
        <v>414</v>
      </c>
      <c r="BJ28" s="175" t="s">
        <v>571</v>
      </c>
      <c r="BK28" s="68"/>
      <c r="BL28" s="158" t="s">
        <v>502</v>
      </c>
    </row>
    <row r="29" spans="1:79" s="1" customFormat="1" ht="409.5" x14ac:dyDescent="0.2">
      <c r="A29" s="54" t="s">
        <v>387</v>
      </c>
      <c r="B29" s="54"/>
      <c r="C29" s="161" t="s">
        <v>414</v>
      </c>
      <c r="D29" s="32" t="s">
        <v>700</v>
      </c>
      <c r="E29" s="32">
        <v>14</v>
      </c>
      <c r="F29" s="32" t="s">
        <v>414</v>
      </c>
      <c r="G29" s="32" t="s">
        <v>409</v>
      </c>
      <c r="H29" s="32" t="s">
        <v>701</v>
      </c>
      <c r="I29" s="32" t="s">
        <v>414</v>
      </c>
      <c r="J29" s="32" t="s">
        <v>414</v>
      </c>
      <c r="K29" s="32" t="s">
        <v>414</v>
      </c>
      <c r="L29" s="32" t="s">
        <v>414</v>
      </c>
      <c r="M29" s="32" t="s">
        <v>418</v>
      </c>
      <c r="N29" s="32" t="s">
        <v>414</v>
      </c>
      <c r="O29" s="32" t="s">
        <v>414</v>
      </c>
      <c r="P29" s="32" t="s">
        <v>418</v>
      </c>
      <c r="Q29" s="32" t="s">
        <v>414</v>
      </c>
      <c r="R29" s="32" t="s">
        <v>414</v>
      </c>
      <c r="S29" s="32" t="s">
        <v>702</v>
      </c>
      <c r="T29" s="32" t="s">
        <v>414</v>
      </c>
      <c r="U29" s="32" t="s">
        <v>703</v>
      </c>
      <c r="V29" s="32" t="s">
        <v>418</v>
      </c>
      <c r="W29" s="32" t="s">
        <v>361</v>
      </c>
      <c r="X29" s="32" t="s">
        <v>414</v>
      </c>
      <c r="Y29" s="32" t="s">
        <v>704</v>
      </c>
      <c r="Z29" s="32" t="s">
        <v>414</v>
      </c>
      <c r="AA29" s="32" t="s">
        <v>414</v>
      </c>
      <c r="AB29" s="32" t="s">
        <v>710</v>
      </c>
      <c r="AC29" s="32" t="s">
        <v>418</v>
      </c>
      <c r="AD29" s="32" t="s">
        <v>361</v>
      </c>
      <c r="AE29" s="32" t="s">
        <v>418</v>
      </c>
      <c r="AF29" s="32" t="s">
        <v>361</v>
      </c>
      <c r="AG29" s="32" t="s">
        <v>414</v>
      </c>
      <c r="AH29" s="32" t="s">
        <v>418</v>
      </c>
      <c r="AI29" s="32" t="s">
        <v>418</v>
      </c>
      <c r="AJ29" s="32" t="s">
        <v>361</v>
      </c>
      <c r="AK29" s="32" t="s">
        <v>418</v>
      </c>
      <c r="AL29" s="32" t="s">
        <v>361</v>
      </c>
      <c r="AM29" s="32" t="s">
        <v>414</v>
      </c>
      <c r="AN29" s="32" t="s">
        <v>711</v>
      </c>
      <c r="AO29" s="32" t="s">
        <v>414</v>
      </c>
      <c r="AP29" s="32" t="s">
        <v>414</v>
      </c>
      <c r="AQ29" s="32" t="s">
        <v>418</v>
      </c>
      <c r="AR29" s="32" t="s">
        <v>361</v>
      </c>
      <c r="AS29" s="32" t="s">
        <v>414</v>
      </c>
      <c r="AT29" s="32" t="s">
        <v>712</v>
      </c>
      <c r="AU29" s="32" t="s">
        <v>418</v>
      </c>
      <c r="AV29" s="32" t="s">
        <v>361</v>
      </c>
      <c r="AW29" s="32" t="s">
        <v>414</v>
      </c>
      <c r="AX29" s="32" t="s">
        <v>713</v>
      </c>
      <c r="AY29" s="32" t="s">
        <v>414</v>
      </c>
      <c r="AZ29" s="32" t="s">
        <v>713</v>
      </c>
      <c r="BA29" s="32" t="s">
        <v>361</v>
      </c>
      <c r="BB29" s="32" t="s">
        <v>467</v>
      </c>
      <c r="BC29" s="32" t="s">
        <v>418</v>
      </c>
      <c r="BD29" s="32" t="s">
        <v>418</v>
      </c>
      <c r="BE29" s="32" t="s">
        <v>418</v>
      </c>
      <c r="BF29" s="32" t="s">
        <v>418</v>
      </c>
      <c r="BG29" s="74" t="s">
        <v>62</v>
      </c>
      <c r="BH29" s="56">
        <v>38718</v>
      </c>
      <c r="BI29" s="56" t="s">
        <v>414</v>
      </c>
      <c r="BJ29" s="181" t="s">
        <v>304</v>
      </c>
      <c r="BK29" s="32" t="s">
        <v>30</v>
      </c>
      <c r="BL29" s="74" t="s">
        <v>503</v>
      </c>
    </row>
    <row r="30" spans="1:79" s="1" customFormat="1" ht="409.5" x14ac:dyDescent="0.2">
      <c r="A30" s="54" t="s">
        <v>388</v>
      </c>
      <c r="B30" s="54"/>
      <c r="C30" s="162" t="s">
        <v>414</v>
      </c>
      <c r="D30" s="68" t="s">
        <v>117</v>
      </c>
      <c r="E30" s="163">
        <v>10</v>
      </c>
      <c r="F30" s="68" t="s">
        <v>418</v>
      </c>
      <c r="G30" s="68" t="s">
        <v>408</v>
      </c>
      <c r="H30" s="68" t="s">
        <v>655</v>
      </c>
      <c r="I30" s="68" t="s">
        <v>418</v>
      </c>
      <c r="J30" s="68" t="s">
        <v>418</v>
      </c>
      <c r="K30" s="68" t="s">
        <v>414</v>
      </c>
      <c r="L30" s="68" t="s">
        <v>418</v>
      </c>
      <c r="M30" s="68" t="s">
        <v>418</v>
      </c>
      <c r="N30" s="68" t="s">
        <v>414</v>
      </c>
      <c r="O30" s="68" t="s">
        <v>414</v>
      </c>
      <c r="P30" s="68" t="s">
        <v>414</v>
      </c>
      <c r="Q30" s="68" t="s">
        <v>414</v>
      </c>
      <c r="R30" s="68" t="s">
        <v>414</v>
      </c>
      <c r="S30" s="68" t="s">
        <v>118</v>
      </c>
      <c r="T30" s="68" t="s">
        <v>414</v>
      </c>
      <c r="U30" s="154" t="s">
        <v>120</v>
      </c>
      <c r="V30" s="68" t="s">
        <v>418</v>
      </c>
      <c r="W30" s="68" t="s">
        <v>361</v>
      </c>
      <c r="X30" s="68" t="s">
        <v>418</v>
      </c>
      <c r="Y30" s="68" t="s">
        <v>361</v>
      </c>
      <c r="Z30" s="68" t="s">
        <v>418</v>
      </c>
      <c r="AA30" s="68" t="s">
        <v>418</v>
      </c>
      <c r="AB30" s="68" t="s">
        <v>119</v>
      </c>
      <c r="AC30" s="68" t="s">
        <v>414</v>
      </c>
      <c r="AD30" s="154" t="s">
        <v>120</v>
      </c>
      <c r="AE30" s="68" t="s">
        <v>511</v>
      </c>
      <c r="AF30" s="68" t="s">
        <v>361</v>
      </c>
      <c r="AG30" s="68" t="s">
        <v>414</v>
      </c>
      <c r="AH30" s="68" t="s">
        <v>418</v>
      </c>
      <c r="AI30" s="68" t="s">
        <v>414</v>
      </c>
      <c r="AJ30" s="68" t="s">
        <v>121</v>
      </c>
      <c r="AK30" s="68" t="s">
        <v>414</v>
      </c>
      <c r="AL30" s="68" t="s">
        <v>121</v>
      </c>
      <c r="AM30" s="68" t="s">
        <v>414</v>
      </c>
      <c r="AN30" s="68" t="s">
        <v>122</v>
      </c>
      <c r="AO30" s="68" t="s">
        <v>418</v>
      </c>
      <c r="AP30" s="68" t="s">
        <v>414</v>
      </c>
      <c r="AQ30" s="68" t="s">
        <v>418</v>
      </c>
      <c r="AR30" s="68" t="s">
        <v>361</v>
      </c>
      <c r="AS30" s="68" t="s">
        <v>418</v>
      </c>
      <c r="AT30" s="68" t="s">
        <v>361</v>
      </c>
      <c r="AU30" s="68" t="s">
        <v>418</v>
      </c>
      <c r="AV30" s="68" t="s">
        <v>361</v>
      </c>
      <c r="AW30" s="68" t="s">
        <v>418</v>
      </c>
      <c r="AX30" s="68" t="s">
        <v>655</v>
      </c>
      <c r="AY30" s="68" t="s">
        <v>418</v>
      </c>
      <c r="AZ30" s="68" t="s">
        <v>655</v>
      </c>
      <c r="BA30" s="68" t="s">
        <v>361</v>
      </c>
      <c r="BB30" s="68" t="s">
        <v>635</v>
      </c>
      <c r="BC30" s="68" t="s">
        <v>418</v>
      </c>
      <c r="BD30" s="68" t="s">
        <v>418</v>
      </c>
      <c r="BE30" s="68" t="s">
        <v>418</v>
      </c>
      <c r="BF30" s="68" t="s">
        <v>418</v>
      </c>
      <c r="BG30" s="202" t="s">
        <v>79</v>
      </c>
      <c r="BH30" s="164">
        <v>40261</v>
      </c>
      <c r="BI30" s="164" t="s">
        <v>418</v>
      </c>
      <c r="BJ30" s="164" t="s">
        <v>635</v>
      </c>
      <c r="BK30" s="68" t="s">
        <v>510</v>
      </c>
      <c r="BL30" s="158" t="s">
        <v>504</v>
      </c>
    </row>
    <row r="31" spans="1:79" s="2" customFormat="1" ht="409.5" x14ac:dyDescent="0.2">
      <c r="A31" s="54" t="s">
        <v>389</v>
      </c>
      <c r="B31" s="54"/>
      <c r="C31" s="161" t="s">
        <v>414</v>
      </c>
      <c r="D31" s="32" t="s">
        <v>123</v>
      </c>
      <c r="E31" s="32">
        <v>10</v>
      </c>
      <c r="F31" s="32" t="s">
        <v>418</v>
      </c>
      <c r="G31" s="32" t="s">
        <v>409</v>
      </c>
      <c r="H31" s="32" t="s">
        <v>361</v>
      </c>
      <c r="I31" s="32" t="s">
        <v>418</v>
      </c>
      <c r="J31" s="32" t="s">
        <v>414</v>
      </c>
      <c r="K31" s="32" t="s">
        <v>414</v>
      </c>
      <c r="L31" s="32" t="s">
        <v>414</v>
      </c>
      <c r="M31" s="32" t="s">
        <v>414</v>
      </c>
      <c r="N31" s="32" t="s">
        <v>414</v>
      </c>
      <c r="O31" s="32" t="s">
        <v>418</v>
      </c>
      <c r="P31" s="32" t="s">
        <v>414</v>
      </c>
      <c r="Q31" s="32" t="s">
        <v>418</v>
      </c>
      <c r="R31" s="32" t="s">
        <v>414</v>
      </c>
      <c r="S31" s="32" t="s">
        <v>124</v>
      </c>
      <c r="T31" s="32" t="s">
        <v>414</v>
      </c>
      <c r="U31" s="32" t="s">
        <v>125</v>
      </c>
      <c r="V31" s="32" t="s">
        <v>418</v>
      </c>
      <c r="W31" s="32" t="s">
        <v>361</v>
      </c>
      <c r="X31" s="32" t="s">
        <v>414</v>
      </c>
      <c r="Y31" s="32" t="s">
        <v>126</v>
      </c>
      <c r="Z31" s="32" t="s">
        <v>418</v>
      </c>
      <c r="AA31" s="32" t="s">
        <v>418</v>
      </c>
      <c r="AB31" s="32" t="s">
        <v>549</v>
      </c>
      <c r="AC31" s="32" t="s">
        <v>414</v>
      </c>
      <c r="AD31" s="32" t="s">
        <v>127</v>
      </c>
      <c r="AE31" s="32" t="s">
        <v>511</v>
      </c>
      <c r="AF31" s="32" t="s">
        <v>361</v>
      </c>
      <c r="AG31" s="32" t="s">
        <v>414</v>
      </c>
      <c r="AH31" s="32" t="s">
        <v>418</v>
      </c>
      <c r="AI31" s="32" t="s">
        <v>418</v>
      </c>
      <c r="AJ31" s="32" t="s">
        <v>361</v>
      </c>
      <c r="AK31" s="32" t="s">
        <v>418</v>
      </c>
      <c r="AL31" s="32" t="s">
        <v>361</v>
      </c>
      <c r="AM31" s="32" t="s">
        <v>418</v>
      </c>
      <c r="AN31" s="32" t="s">
        <v>361</v>
      </c>
      <c r="AO31" s="32" t="s">
        <v>414</v>
      </c>
      <c r="AP31" s="32" t="s">
        <v>418</v>
      </c>
      <c r="AQ31" s="32" t="s">
        <v>414</v>
      </c>
      <c r="AR31" s="32" t="s">
        <v>128</v>
      </c>
      <c r="AS31" s="32" t="s">
        <v>414</v>
      </c>
      <c r="AT31" s="32" t="s">
        <v>129</v>
      </c>
      <c r="AU31" s="32" t="s">
        <v>418</v>
      </c>
      <c r="AV31" s="32" t="s">
        <v>361</v>
      </c>
      <c r="AW31" s="32" t="s">
        <v>414</v>
      </c>
      <c r="AX31" s="32" t="s">
        <v>93</v>
      </c>
      <c r="AY31" s="32" t="s">
        <v>414</v>
      </c>
      <c r="AZ31" s="32" t="s">
        <v>93</v>
      </c>
      <c r="BA31" s="32" t="s">
        <v>635</v>
      </c>
      <c r="BB31" s="32" t="s">
        <v>482</v>
      </c>
      <c r="BC31" s="32" t="s">
        <v>418</v>
      </c>
      <c r="BD31" s="32" t="s">
        <v>418</v>
      </c>
      <c r="BE31" s="32" t="s">
        <v>418</v>
      </c>
      <c r="BF31" s="32" t="s">
        <v>418</v>
      </c>
      <c r="BG31" s="74" t="s">
        <v>63</v>
      </c>
      <c r="BH31" s="56">
        <v>39814</v>
      </c>
      <c r="BI31" s="56" t="s">
        <v>418</v>
      </c>
      <c r="BJ31" s="56" t="s">
        <v>635</v>
      </c>
      <c r="BK31" s="32"/>
      <c r="BL31" s="74" t="s">
        <v>505</v>
      </c>
      <c r="BM31" s="1"/>
      <c r="BN31" s="1"/>
      <c r="BO31" s="1"/>
      <c r="BP31" s="1"/>
      <c r="BQ31" s="1"/>
      <c r="BR31" s="1"/>
      <c r="BS31" s="1"/>
      <c r="BT31" s="1"/>
      <c r="BU31" s="1"/>
      <c r="BV31" s="1"/>
      <c r="BW31" s="1"/>
      <c r="BX31" s="1"/>
      <c r="BY31" s="1"/>
      <c r="BZ31" s="1"/>
      <c r="CA31" s="1"/>
    </row>
    <row r="32" spans="1:79" s="2" customFormat="1" ht="270" x14ac:dyDescent="0.2">
      <c r="A32" s="54" t="s">
        <v>390</v>
      </c>
      <c r="B32" s="54"/>
      <c r="C32" s="162" t="s">
        <v>414</v>
      </c>
      <c r="D32" s="68" t="s">
        <v>714</v>
      </c>
      <c r="E32" s="163">
        <v>30</v>
      </c>
      <c r="F32" s="68" t="s">
        <v>418</v>
      </c>
      <c r="G32" s="68" t="s">
        <v>408</v>
      </c>
      <c r="H32" s="68" t="s">
        <v>655</v>
      </c>
      <c r="I32" s="68" t="s">
        <v>418</v>
      </c>
      <c r="J32" s="68" t="s">
        <v>414</v>
      </c>
      <c r="K32" s="68" t="s">
        <v>414</v>
      </c>
      <c r="L32" s="68" t="s">
        <v>418</v>
      </c>
      <c r="M32" s="68" t="s">
        <v>418</v>
      </c>
      <c r="N32" s="68" t="s">
        <v>414</v>
      </c>
      <c r="O32" s="68" t="s">
        <v>418</v>
      </c>
      <c r="P32" s="68" t="s">
        <v>418</v>
      </c>
      <c r="Q32" s="68" t="s">
        <v>418</v>
      </c>
      <c r="R32" s="68" t="s">
        <v>414</v>
      </c>
      <c r="S32" s="68" t="s">
        <v>715</v>
      </c>
      <c r="T32" s="68" t="s">
        <v>414</v>
      </c>
      <c r="U32" s="68" t="s">
        <v>716</v>
      </c>
      <c r="V32" s="68" t="s">
        <v>418</v>
      </c>
      <c r="W32" s="68" t="s">
        <v>361</v>
      </c>
      <c r="X32" s="68" t="s">
        <v>414</v>
      </c>
      <c r="Y32" s="68" t="s">
        <v>717</v>
      </c>
      <c r="Z32" s="68" t="s">
        <v>418</v>
      </c>
      <c r="AA32" s="68" t="s">
        <v>418</v>
      </c>
      <c r="AB32" s="68" t="s">
        <v>361</v>
      </c>
      <c r="AC32" s="68" t="s">
        <v>418</v>
      </c>
      <c r="AD32" s="68" t="s">
        <v>718</v>
      </c>
      <c r="AE32" s="68" t="s">
        <v>511</v>
      </c>
      <c r="AF32" s="68" t="s">
        <v>361</v>
      </c>
      <c r="AG32" s="68" t="s">
        <v>418</v>
      </c>
      <c r="AH32" s="68" t="s">
        <v>418</v>
      </c>
      <c r="AI32" s="68" t="s">
        <v>418</v>
      </c>
      <c r="AJ32" s="68" t="s">
        <v>361</v>
      </c>
      <c r="AK32" s="68" t="s">
        <v>418</v>
      </c>
      <c r="AL32" s="68" t="s">
        <v>361</v>
      </c>
      <c r="AM32" s="68" t="s">
        <v>418</v>
      </c>
      <c r="AN32" s="68" t="s">
        <v>361</v>
      </c>
      <c r="AO32" s="68" t="s">
        <v>414</v>
      </c>
      <c r="AP32" s="68" t="s">
        <v>418</v>
      </c>
      <c r="AQ32" s="68" t="s">
        <v>414</v>
      </c>
      <c r="AR32" s="68" t="s">
        <v>719</v>
      </c>
      <c r="AS32" s="68" t="s">
        <v>418</v>
      </c>
      <c r="AT32" s="68" t="s">
        <v>361</v>
      </c>
      <c r="AU32" s="68" t="s">
        <v>418</v>
      </c>
      <c r="AV32" s="68" t="s">
        <v>361</v>
      </c>
      <c r="AW32" s="68" t="s">
        <v>414</v>
      </c>
      <c r="AX32" s="68" t="s">
        <v>720</v>
      </c>
      <c r="AY32" s="68" t="s">
        <v>418</v>
      </c>
      <c r="AZ32" s="68" t="s">
        <v>655</v>
      </c>
      <c r="BA32" s="68" t="s">
        <v>361</v>
      </c>
      <c r="BB32" s="68" t="s">
        <v>721</v>
      </c>
      <c r="BC32" s="68" t="s">
        <v>418</v>
      </c>
      <c r="BD32" s="68" t="s">
        <v>414</v>
      </c>
      <c r="BE32" s="68" t="s">
        <v>418</v>
      </c>
      <c r="BF32" s="68" t="s">
        <v>418</v>
      </c>
      <c r="BG32" s="158" t="s">
        <v>305</v>
      </c>
      <c r="BH32" s="159">
        <v>38626</v>
      </c>
      <c r="BI32" s="159" t="s">
        <v>418</v>
      </c>
      <c r="BJ32" s="159" t="s">
        <v>635</v>
      </c>
      <c r="BK32" s="68"/>
      <c r="BL32" s="188" t="s">
        <v>842</v>
      </c>
      <c r="BM32" s="1"/>
      <c r="BN32" s="1"/>
      <c r="BO32" s="1"/>
      <c r="BP32" s="1"/>
      <c r="BQ32" s="1"/>
      <c r="BR32" s="1"/>
      <c r="BS32" s="1"/>
      <c r="BT32" s="1"/>
      <c r="BU32" s="1"/>
      <c r="BV32" s="1"/>
      <c r="BW32" s="1"/>
      <c r="BX32" s="1"/>
      <c r="BY32" s="1"/>
      <c r="BZ32" s="1"/>
      <c r="CA32" s="1"/>
    </row>
    <row r="33" spans="1:79" s="2" customFormat="1" ht="409.5" x14ac:dyDescent="0.2">
      <c r="A33" s="54" t="s">
        <v>391</v>
      </c>
      <c r="B33" s="54"/>
      <c r="C33" s="161" t="s">
        <v>414</v>
      </c>
      <c r="D33" s="32" t="s">
        <v>722</v>
      </c>
      <c r="E33" s="32">
        <v>10</v>
      </c>
      <c r="F33" s="32" t="s">
        <v>418</v>
      </c>
      <c r="G33" s="32" t="s">
        <v>408</v>
      </c>
      <c r="H33" s="32" t="s">
        <v>655</v>
      </c>
      <c r="I33" s="32" t="s">
        <v>418</v>
      </c>
      <c r="J33" s="32" t="s">
        <v>418</v>
      </c>
      <c r="K33" s="32" t="s">
        <v>414</v>
      </c>
      <c r="L33" s="32" t="s">
        <v>418</v>
      </c>
      <c r="M33" s="32" t="s">
        <v>418</v>
      </c>
      <c r="N33" s="32" t="s">
        <v>414</v>
      </c>
      <c r="O33" s="32" t="s">
        <v>418</v>
      </c>
      <c r="P33" s="32" t="s">
        <v>414</v>
      </c>
      <c r="Q33" s="32" t="s">
        <v>418</v>
      </c>
      <c r="R33" s="32" t="s">
        <v>414</v>
      </c>
      <c r="S33" s="32" t="s">
        <v>723</v>
      </c>
      <c r="T33" s="32" t="s">
        <v>414</v>
      </c>
      <c r="U33" s="32" t="s">
        <v>724</v>
      </c>
      <c r="V33" s="32" t="s">
        <v>418</v>
      </c>
      <c r="W33" s="32" t="s">
        <v>361</v>
      </c>
      <c r="X33" s="32" t="s">
        <v>414</v>
      </c>
      <c r="Y33" s="32" t="s">
        <v>725</v>
      </c>
      <c r="Z33" s="32" t="s">
        <v>418</v>
      </c>
      <c r="AA33" s="32" t="s">
        <v>418</v>
      </c>
      <c r="AB33" s="32" t="s">
        <v>361</v>
      </c>
      <c r="AC33" s="32" t="s">
        <v>418</v>
      </c>
      <c r="AD33" s="32" t="s">
        <v>361</v>
      </c>
      <c r="AE33" s="32" t="s">
        <v>418</v>
      </c>
      <c r="AF33" s="32" t="s">
        <v>361</v>
      </c>
      <c r="AG33" s="32" t="s">
        <v>414</v>
      </c>
      <c r="AH33" s="32" t="s">
        <v>418</v>
      </c>
      <c r="AI33" s="32" t="s">
        <v>414</v>
      </c>
      <c r="AJ33" s="32" t="s">
        <v>726</v>
      </c>
      <c r="AK33" s="32" t="s">
        <v>418</v>
      </c>
      <c r="AL33" s="32" t="s">
        <v>361</v>
      </c>
      <c r="AM33" s="32" t="s">
        <v>418</v>
      </c>
      <c r="AN33" s="32" t="s">
        <v>361</v>
      </c>
      <c r="AO33" s="32" t="s">
        <v>418</v>
      </c>
      <c r="AP33" s="32" t="s">
        <v>418</v>
      </c>
      <c r="AQ33" s="32" t="s">
        <v>414</v>
      </c>
      <c r="AR33" s="32" t="s">
        <v>727</v>
      </c>
      <c r="AS33" s="32" t="s">
        <v>414</v>
      </c>
      <c r="AT33" s="32" t="s">
        <v>728</v>
      </c>
      <c r="AU33" s="32" t="s">
        <v>418</v>
      </c>
      <c r="AV33" s="32" t="s">
        <v>361</v>
      </c>
      <c r="AW33" s="32" t="s">
        <v>414</v>
      </c>
      <c r="AX33" s="32" t="s">
        <v>729</v>
      </c>
      <c r="AY33" s="32" t="s">
        <v>414</v>
      </c>
      <c r="AZ33" s="32" t="s">
        <v>729</v>
      </c>
      <c r="BA33" s="32" t="s">
        <v>361</v>
      </c>
      <c r="BB33" s="32" t="s">
        <v>482</v>
      </c>
      <c r="BC33" s="32" t="s">
        <v>418</v>
      </c>
      <c r="BD33" s="32" t="s">
        <v>418</v>
      </c>
      <c r="BE33" s="32" t="s">
        <v>418</v>
      </c>
      <c r="BF33" s="32" t="s">
        <v>418</v>
      </c>
      <c r="BG33" s="198" t="s">
        <v>306</v>
      </c>
      <c r="BH33" s="56">
        <v>37257</v>
      </c>
      <c r="BI33" s="56" t="s">
        <v>418</v>
      </c>
      <c r="BJ33" s="56" t="s">
        <v>635</v>
      </c>
      <c r="BK33" s="32"/>
      <c r="BL33" s="74" t="s">
        <v>507</v>
      </c>
      <c r="BM33" s="1"/>
      <c r="BN33" s="1"/>
      <c r="BO33" s="1"/>
      <c r="BP33" s="1"/>
      <c r="BQ33" s="1"/>
      <c r="BR33" s="1"/>
      <c r="BS33" s="1"/>
      <c r="BT33" s="1"/>
      <c r="BU33" s="1"/>
      <c r="BV33" s="1"/>
      <c r="BW33" s="1"/>
      <c r="BX33" s="1"/>
      <c r="BY33" s="1"/>
      <c r="BZ33" s="1"/>
      <c r="CA33" s="1"/>
    </row>
    <row r="34" spans="1:79" s="2" customFormat="1" ht="409.5" x14ac:dyDescent="0.2">
      <c r="A34" s="54" t="s">
        <v>392</v>
      </c>
      <c r="B34" s="54"/>
      <c r="C34" s="162" t="s">
        <v>414</v>
      </c>
      <c r="D34" s="68" t="s">
        <v>730</v>
      </c>
      <c r="E34" s="68">
        <v>28</v>
      </c>
      <c r="F34" s="68" t="s">
        <v>414</v>
      </c>
      <c r="G34" s="68" t="s">
        <v>409</v>
      </c>
      <c r="H34" s="68" t="s">
        <v>731</v>
      </c>
      <c r="I34" s="68" t="s">
        <v>414</v>
      </c>
      <c r="J34" s="68" t="s">
        <v>414</v>
      </c>
      <c r="K34" s="68" t="s">
        <v>414</v>
      </c>
      <c r="L34" s="68" t="s">
        <v>414</v>
      </c>
      <c r="M34" s="68" t="s">
        <v>418</v>
      </c>
      <c r="N34" s="68" t="s">
        <v>511</v>
      </c>
      <c r="O34" s="68" t="s">
        <v>414</v>
      </c>
      <c r="P34" s="68" t="s">
        <v>418</v>
      </c>
      <c r="Q34" s="68" t="s">
        <v>414</v>
      </c>
      <c r="R34" s="68" t="s">
        <v>414</v>
      </c>
      <c r="S34" s="68" t="s">
        <v>732</v>
      </c>
      <c r="T34" s="68" t="s">
        <v>414</v>
      </c>
      <c r="U34" s="68" t="s">
        <v>733</v>
      </c>
      <c r="V34" s="68" t="s">
        <v>418</v>
      </c>
      <c r="W34" s="68" t="s">
        <v>361</v>
      </c>
      <c r="X34" s="68" t="s">
        <v>418</v>
      </c>
      <c r="Y34" s="68" t="s">
        <v>361</v>
      </c>
      <c r="Z34" s="68" t="s">
        <v>414</v>
      </c>
      <c r="AA34" s="68" t="s">
        <v>418</v>
      </c>
      <c r="AB34" s="68" t="s">
        <v>361</v>
      </c>
      <c r="AC34" s="68" t="s">
        <v>414</v>
      </c>
      <c r="AD34" s="68" t="s">
        <v>734</v>
      </c>
      <c r="AE34" s="68" t="s">
        <v>511</v>
      </c>
      <c r="AF34" s="68" t="s">
        <v>361</v>
      </c>
      <c r="AG34" s="68" t="s">
        <v>418</v>
      </c>
      <c r="AH34" s="68" t="s">
        <v>418</v>
      </c>
      <c r="AI34" s="68" t="s">
        <v>418</v>
      </c>
      <c r="AJ34" s="68" t="s">
        <v>361</v>
      </c>
      <c r="AK34" s="68" t="s">
        <v>418</v>
      </c>
      <c r="AL34" s="68" t="s">
        <v>361</v>
      </c>
      <c r="AM34" s="68" t="s">
        <v>414</v>
      </c>
      <c r="AN34" s="68" t="s">
        <v>735</v>
      </c>
      <c r="AO34" s="68" t="s">
        <v>418</v>
      </c>
      <c r="AP34" s="68" t="s">
        <v>418</v>
      </c>
      <c r="AQ34" s="68" t="s">
        <v>414</v>
      </c>
      <c r="AR34" s="68" t="s">
        <v>736</v>
      </c>
      <c r="AS34" s="68" t="s">
        <v>418</v>
      </c>
      <c r="AT34" s="157" t="s">
        <v>361</v>
      </c>
      <c r="AU34" s="68" t="s">
        <v>511</v>
      </c>
      <c r="AV34" s="68" t="s">
        <v>361</v>
      </c>
      <c r="AW34" s="68" t="s">
        <v>414</v>
      </c>
      <c r="AX34" s="68" t="s">
        <v>674</v>
      </c>
      <c r="AY34" s="68" t="s">
        <v>414</v>
      </c>
      <c r="AZ34" s="68" t="s">
        <v>674</v>
      </c>
      <c r="BA34" s="68" t="s">
        <v>635</v>
      </c>
      <c r="BB34" s="68" t="s">
        <v>468</v>
      </c>
      <c r="BC34" s="68" t="s">
        <v>418</v>
      </c>
      <c r="BD34" s="68" t="s">
        <v>418</v>
      </c>
      <c r="BE34" s="68" t="s">
        <v>418</v>
      </c>
      <c r="BF34" s="68" t="s">
        <v>418</v>
      </c>
      <c r="BG34" s="158" t="s">
        <v>308</v>
      </c>
      <c r="BH34" s="159">
        <v>40087</v>
      </c>
      <c r="BI34" s="159" t="s">
        <v>414</v>
      </c>
      <c r="BJ34" s="180" t="s">
        <v>31</v>
      </c>
      <c r="BK34" s="68" t="s">
        <v>32</v>
      </c>
      <c r="BL34" s="158" t="s">
        <v>496</v>
      </c>
      <c r="BM34" s="1"/>
      <c r="BN34" s="1"/>
      <c r="BO34" s="1"/>
      <c r="BP34" s="1"/>
      <c r="BQ34" s="1"/>
      <c r="BR34" s="1"/>
      <c r="BS34" s="1"/>
      <c r="BT34" s="1"/>
      <c r="BU34" s="1"/>
      <c r="BV34" s="1"/>
      <c r="BW34" s="1"/>
      <c r="BX34" s="1"/>
      <c r="BY34" s="1"/>
      <c r="BZ34" s="1"/>
      <c r="CA34" s="1"/>
    </row>
    <row r="35" spans="1:79" s="2" customFormat="1" ht="409.5" x14ac:dyDescent="0.2">
      <c r="A35" s="54" t="s">
        <v>393</v>
      </c>
      <c r="B35" s="54"/>
      <c r="C35" s="161" t="s">
        <v>414</v>
      </c>
      <c r="D35" s="32" t="s">
        <v>705</v>
      </c>
      <c r="E35" s="32">
        <v>30</v>
      </c>
      <c r="F35" s="32" t="s">
        <v>414</v>
      </c>
      <c r="G35" s="32" t="s">
        <v>408</v>
      </c>
      <c r="H35" s="32" t="s">
        <v>706</v>
      </c>
      <c r="I35" s="32" t="s">
        <v>414</v>
      </c>
      <c r="J35" s="32" t="s">
        <v>414</v>
      </c>
      <c r="K35" s="32" t="s">
        <v>418</v>
      </c>
      <c r="L35" s="32" t="s">
        <v>418</v>
      </c>
      <c r="M35" s="32" t="s">
        <v>414</v>
      </c>
      <c r="N35" s="60" t="s">
        <v>511</v>
      </c>
      <c r="O35" s="32" t="s">
        <v>414</v>
      </c>
      <c r="P35" s="32" t="s">
        <v>414</v>
      </c>
      <c r="Q35" s="32" t="s">
        <v>414</v>
      </c>
      <c r="R35" s="32" t="s">
        <v>414</v>
      </c>
      <c r="S35" s="60" t="s">
        <v>707</v>
      </c>
      <c r="T35" s="32" t="s">
        <v>414</v>
      </c>
      <c r="U35" s="32" t="s">
        <v>708</v>
      </c>
      <c r="V35" s="32" t="s">
        <v>414</v>
      </c>
      <c r="W35" s="32" t="s">
        <v>709</v>
      </c>
      <c r="X35" s="32" t="s">
        <v>414</v>
      </c>
      <c r="Y35" s="32" t="s">
        <v>737</v>
      </c>
      <c r="Z35" s="32" t="s">
        <v>418</v>
      </c>
      <c r="AA35" s="32" t="s">
        <v>418</v>
      </c>
      <c r="AB35" s="32" t="s">
        <v>361</v>
      </c>
      <c r="AC35" s="32" t="s">
        <v>414</v>
      </c>
      <c r="AD35" s="32" t="s">
        <v>480</v>
      </c>
      <c r="AE35" s="32" t="s">
        <v>511</v>
      </c>
      <c r="AF35" s="32" t="s">
        <v>361</v>
      </c>
      <c r="AG35" s="32" t="s">
        <v>414</v>
      </c>
      <c r="AH35" s="32" t="s">
        <v>418</v>
      </c>
      <c r="AI35" s="32" t="s">
        <v>418</v>
      </c>
      <c r="AJ35" s="32" t="s">
        <v>361</v>
      </c>
      <c r="AK35" s="32" t="s">
        <v>418</v>
      </c>
      <c r="AL35" s="32" t="s">
        <v>361</v>
      </c>
      <c r="AM35" s="32" t="s">
        <v>418</v>
      </c>
      <c r="AN35" s="32" t="s">
        <v>361</v>
      </c>
      <c r="AO35" s="32" t="s">
        <v>418</v>
      </c>
      <c r="AP35" s="32" t="s">
        <v>414</v>
      </c>
      <c r="AQ35" s="32" t="s">
        <v>414</v>
      </c>
      <c r="AR35" s="32" t="s">
        <v>880</v>
      </c>
      <c r="AS35" s="32" t="s">
        <v>418</v>
      </c>
      <c r="AT35" s="32" t="s">
        <v>361</v>
      </c>
      <c r="AU35" s="32" t="s">
        <v>418</v>
      </c>
      <c r="AV35" s="32" t="s">
        <v>549</v>
      </c>
      <c r="AW35" s="32" t="s">
        <v>414</v>
      </c>
      <c r="AX35" s="32" t="s">
        <v>738</v>
      </c>
      <c r="AY35" s="32" t="s">
        <v>414</v>
      </c>
      <c r="AZ35" s="32" t="s">
        <v>738</v>
      </c>
      <c r="BA35" s="32" t="s">
        <v>418</v>
      </c>
      <c r="BB35" s="32" t="s">
        <v>481</v>
      </c>
      <c r="BC35" s="32" t="s">
        <v>418</v>
      </c>
      <c r="BD35" s="32" t="s">
        <v>414</v>
      </c>
      <c r="BE35" s="32" t="s">
        <v>414</v>
      </c>
      <c r="BF35" s="32" t="s">
        <v>414</v>
      </c>
      <c r="BG35" s="198" t="s">
        <v>80</v>
      </c>
      <c r="BH35" s="56">
        <v>40330</v>
      </c>
      <c r="BI35" s="56" t="s">
        <v>414</v>
      </c>
      <c r="BJ35" s="181" t="s">
        <v>307</v>
      </c>
      <c r="BK35" s="32" t="s">
        <v>33</v>
      </c>
      <c r="BL35" s="74" t="s">
        <v>501</v>
      </c>
      <c r="BM35" s="1"/>
      <c r="BN35" s="1"/>
      <c r="BO35" s="1"/>
      <c r="BP35" s="1"/>
      <c r="BQ35" s="1"/>
      <c r="BR35" s="1"/>
      <c r="BS35" s="1"/>
      <c r="BT35" s="1"/>
      <c r="BU35" s="1"/>
      <c r="BV35" s="1"/>
      <c r="BW35" s="1"/>
      <c r="BX35" s="1"/>
      <c r="BY35" s="1"/>
      <c r="BZ35" s="1"/>
      <c r="CA35" s="1"/>
    </row>
    <row r="36" spans="1:79" s="2" customFormat="1" ht="409.5" x14ac:dyDescent="0.2">
      <c r="A36" s="54" t="s">
        <v>394</v>
      </c>
      <c r="B36" s="54"/>
      <c r="C36" s="162" t="s">
        <v>414</v>
      </c>
      <c r="D36" s="68" t="s">
        <v>739</v>
      </c>
      <c r="E36" s="163">
        <v>45</v>
      </c>
      <c r="F36" s="68" t="s">
        <v>418</v>
      </c>
      <c r="G36" s="68" t="s">
        <v>409</v>
      </c>
      <c r="H36" s="68" t="s">
        <v>740</v>
      </c>
      <c r="I36" s="68" t="s">
        <v>414</v>
      </c>
      <c r="J36" s="68" t="s">
        <v>414</v>
      </c>
      <c r="K36" s="68" t="s">
        <v>418</v>
      </c>
      <c r="L36" s="68" t="s">
        <v>418</v>
      </c>
      <c r="M36" s="68" t="s">
        <v>418</v>
      </c>
      <c r="N36" s="68" t="s">
        <v>418</v>
      </c>
      <c r="O36" s="68" t="s">
        <v>414</v>
      </c>
      <c r="P36" s="68" t="s">
        <v>511</v>
      </c>
      <c r="Q36" s="68" t="s">
        <v>414</v>
      </c>
      <c r="R36" s="68" t="s">
        <v>414</v>
      </c>
      <c r="S36" s="68" t="s">
        <v>741</v>
      </c>
      <c r="T36" s="68" t="s">
        <v>414</v>
      </c>
      <c r="U36" s="68" t="s">
        <v>742</v>
      </c>
      <c r="V36" s="68" t="s">
        <v>418</v>
      </c>
      <c r="W36" s="68" t="s">
        <v>361</v>
      </c>
      <c r="X36" s="68" t="s">
        <v>414</v>
      </c>
      <c r="Y36" s="68" t="s">
        <v>743</v>
      </c>
      <c r="Z36" s="68" t="s">
        <v>418</v>
      </c>
      <c r="AA36" s="68" t="s">
        <v>418</v>
      </c>
      <c r="AB36" s="68" t="s">
        <v>361</v>
      </c>
      <c r="AC36" s="68" t="s">
        <v>418</v>
      </c>
      <c r="AD36" s="68" t="s">
        <v>361</v>
      </c>
      <c r="AE36" s="68" t="s">
        <v>511</v>
      </c>
      <c r="AF36" s="68" t="s">
        <v>361</v>
      </c>
      <c r="AG36" s="68" t="s">
        <v>414</v>
      </c>
      <c r="AH36" s="68" t="s">
        <v>418</v>
      </c>
      <c r="AI36" s="68" t="s">
        <v>414</v>
      </c>
      <c r="AJ36" s="68" t="s">
        <v>744</v>
      </c>
      <c r="AK36" s="68" t="s">
        <v>418</v>
      </c>
      <c r="AL36" s="68" t="s">
        <v>361</v>
      </c>
      <c r="AM36" s="68" t="s">
        <v>418</v>
      </c>
      <c r="AN36" s="68" t="s">
        <v>361</v>
      </c>
      <c r="AO36" s="68" t="s">
        <v>418</v>
      </c>
      <c r="AP36" s="68" t="s">
        <v>418</v>
      </c>
      <c r="AQ36" s="68" t="s">
        <v>414</v>
      </c>
      <c r="AR36" s="68" t="s">
        <v>745</v>
      </c>
      <c r="AS36" s="68" t="s">
        <v>418</v>
      </c>
      <c r="AT36" s="68" t="s">
        <v>361</v>
      </c>
      <c r="AU36" s="68" t="s">
        <v>418</v>
      </c>
      <c r="AV36" s="68" t="s">
        <v>361</v>
      </c>
      <c r="AW36" s="68" t="s">
        <v>414</v>
      </c>
      <c r="AX36" s="68" t="s">
        <v>746</v>
      </c>
      <c r="AY36" s="68" t="s">
        <v>414</v>
      </c>
      <c r="AZ36" s="68" t="s">
        <v>746</v>
      </c>
      <c r="BA36" s="68" t="s">
        <v>747</v>
      </c>
      <c r="BB36" s="68" t="s">
        <v>469</v>
      </c>
      <c r="BC36" s="68" t="s">
        <v>418</v>
      </c>
      <c r="BD36" s="68" t="s">
        <v>414</v>
      </c>
      <c r="BE36" s="68" t="s">
        <v>418</v>
      </c>
      <c r="BF36" s="68" t="s">
        <v>414</v>
      </c>
      <c r="BG36" s="158" t="s">
        <v>64</v>
      </c>
      <c r="BH36" s="159">
        <v>39290</v>
      </c>
      <c r="BI36" s="159" t="s">
        <v>414</v>
      </c>
      <c r="BJ36" s="180" t="s">
        <v>46</v>
      </c>
      <c r="BK36" s="68"/>
      <c r="BL36" s="158" t="s">
        <v>508</v>
      </c>
      <c r="BM36" s="1"/>
      <c r="BN36" s="1"/>
      <c r="BO36" s="1"/>
      <c r="BP36" s="1"/>
      <c r="BQ36" s="1"/>
      <c r="BR36" s="1"/>
      <c r="BS36" s="1"/>
      <c r="BT36" s="1"/>
      <c r="BU36" s="1"/>
      <c r="BV36" s="1"/>
      <c r="BW36" s="1"/>
      <c r="BX36" s="1"/>
      <c r="BY36" s="1"/>
      <c r="BZ36" s="1"/>
      <c r="CA36" s="1"/>
    </row>
    <row r="37" spans="1:79" s="2" customFormat="1" ht="409.5" x14ac:dyDescent="0.2">
      <c r="A37" s="54" t="s">
        <v>395</v>
      </c>
      <c r="B37" s="205"/>
      <c r="C37" s="161" t="s">
        <v>414</v>
      </c>
      <c r="D37" s="32" t="s">
        <v>868</v>
      </c>
      <c r="E37" s="59">
        <v>10</v>
      </c>
      <c r="F37" s="32" t="s">
        <v>418</v>
      </c>
      <c r="G37" s="32" t="s">
        <v>408</v>
      </c>
      <c r="H37" s="32" t="s">
        <v>748</v>
      </c>
      <c r="I37" s="32" t="s">
        <v>414</v>
      </c>
      <c r="J37" s="32" t="s">
        <v>414</v>
      </c>
      <c r="K37" s="32" t="s">
        <v>414</v>
      </c>
      <c r="L37" s="32" t="s">
        <v>414</v>
      </c>
      <c r="M37" s="32" t="s">
        <v>418</v>
      </c>
      <c r="N37" s="32" t="s">
        <v>414</v>
      </c>
      <c r="O37" s="32" t="s">
        <v>414</v>
      </c>
      <c r="P37" s="32" t="s">
        <v>414</v>
      </c>
      <c r="Q37" s="32" t="s">
        <v>414</v>
      </c>
      <c r="R37" s="32" t="s">
        <v>414</v>
      </c>
      <c r="S37" s="32" t="s">
        <v>749</v>
      </c>
      <c r="T37" s="32" t="s">
        <v>414</v>
      </c>
      <c r="U37" s="32" t="s">
        <v>869</v>
      </c>
      <c r="V37" s="32" t="s">
        <v>418</v>
      </c>
      <c r="W37" s="32" t="s">
        <v>361</v>
      </c>
      <c r="X37" s="32" t="s">
        <v>414</v>
      </c>
      <c r="Y37" s="32" t="s">
        <v>873</v>
      </c>
      <c r="Z37" s="32" t="s">
        <v>418</v>
      </c>
      <c r="AA37" s="32" t="s">
        <v>418</v>
      </c>
      <c r="AB37" s="32" t="s">
        <v>361</v>
      </c>
      <c r="AC37" s="32" t="s">
        <v>418</v>
      </c>
      <c r="AD37" s="32" t="s">
        <v>875</v>
      </c>
      <c r="AE37" s="32" t="s">
        <v>414</v>
      </c>
      <c r="AF37" s="32" t="s">
        <v>874</v>
      </c>
      <c r="AG37" s="32" t="s">
        <v>414</v>
      </c>
      <c r="AH37" s="32" t="s">
        <v>418</v>
      </c>
      <c r="AI37" s="32" t="s">
        <v>414</v>
      </c>
      <c r="AJ37" s="32" t="s">
        <v>361</v>
      </c>
      <c r="AK37" s="32" t="s">
        <v>414</v>
      </c>
      <c r="AL37" s="32" t="s">
        <v>750</v>
      </c>
      <c r="AM37" s="32" t="s">
        <v>418</v>
      </c>
      <c r="AN37" s="32" t="s">
        <v>361</v>
      </c>
      <c r="AO37" s="32" t="s">
        <v>414</v>
      </c>
      <c r="AP37" s="32" t="s">
        <v>414</v>
      </c>
      <c r="AQ37" s="32" t="s">
        <v>414</v>
      </c>
      <c r="AR37" s="32" t="s">
        <v>876</v>
      </c>
      <c r="AS37" s="32" t="s">
        <v>414</v>
      </c>
      <c r="AT37" s="32" t="s">
        <v>751</v>
      </c>
      <c r="AU37" s="32" t="s">
        <v>418</v>
      </c>
      <c r="AV37" s="32" t="s">
        <v>361</v>
      </c>
      <c r="AW37" s="32" t="s">
        <v>414</v>
      </c>
      <c r="AX37" s="32" t="s">
        <v>877</v>
      </c>
      <c r="AY37" s="32" t="s">
        <v>414</v>
      </c>
      <c r="AZ37" s="32" t="s">
        <v>878</v>
      </c>
      <c r="BA37" s="32" t="s">
        <v>879</v>
      </c>
      <c r="BB37" s="32" t="s">
        <v>470</v>
      </c>
      <c r="BC37" s="32" t="s">
        <v>414</v>
      </c>
      <c r="BD37" s="32" t="s">
        <v>414</v>
      </c>
      <c r="BE37" s="32" t="s">
        <v>418</v>
      </c>
      <c r="BF37" s="32" t="s">
        <v>414</v>
      </c>
      <c r="BG37" s="199" t="s">
        <v>867</v>
      </c>
      <c r="BH37" s="56">
        <v>40639</v>
      </c>
      <c r="BI37" s="56" t="s">
        <v>414</v>
      </c>
      <c r="BJ37" s="181" t="s">
        <v>34</v>
      </c>
      <c r="BK37" s="32" t="s">
        <v>872</v>
      </c>
      <c r="BL37" s="74" t="s">
        <v>509</v>
      </c>
      <c r="BM37" s="1"/>
      <c r="BN37" s="1"/>
      <c r="BO37" s="1"/>
      <c r="BP37" s="1"/>
      <c r="BQ37" s="1"/>
      <c r="BR37" s="1"/>
      <c r="BS37" s="1"/>
      <c r="BT37" s="1"/>
      <c r="BU37" s="1"/>
      <c r="BV37" s="1"/>
      <c r="BW37" s="1"/>
      <c r="BX37" s="1"/>
      <c r="BY37" s="1"/>
      <c r="BZ37" s="1"/>
      <c r="CA37" s="1"/>
    </row>
    <row r="38" spans="1:79" s="2" customFormat="1" ht="409.5" x14ac:dyDescent="0.2">
      <c r="A38" s="54" t="s">
        <v>518</v>
      </c>
      <c r="B38" s="54"/>
      <c r="C38" s="162" t="s">
        <v>414</v>
      </c>
      <c r="D38" s="68" t="s">
        <v>752</v>
      </c>
      <c r="E38" s="163" t="s">
        <v>635</v>
      </c>
      <c r="F38" s="68" t="s">
        <v>418</v>
      </c>
      <c r="G38" s="68" t="s">
        <v>409</v>
      </c>
      <c r="H38" s="68" t="s">
        <v>754</v>
      </c>
      <c r="I38" s="68" t="s">
        <v>414</v>
      </c>
      <c r="J38" s="68" t="s">
        <v>414</v>
      </c>
      <c r="K38" s="68" t="s">
        <v>414</v>
      </c>
      <c r="L38" s="68" t="s">
        <v>414</v>
      </c>
      <c r="M38" s="68" t="s">
        <v>414</v>
      </c>
      <c r="N38" s="68" t="s">
        <v>414</v>
      </c>
      <c r="O38" s="68" t="s">
        <v>414</v>
      </c>
      <c r="P38" s="68" t="s">
        <v>418</v>
      </c>
      <c r="Q38" s="68" t="s">
        <v>418</v>
      </c>
      <c r="R38" s="68" t="s">
        <v>414</v>
      </c>
      <c r="S38" s="68" t="s">
        <v>753</v>
      </c>
      <c r="T38" s="68" t="s">
        <v>414</v>
      </c>
      <c r="U38" s="68" t="s">
        <v>755</v>
      </c>
      <c r="V38" s="68" t="s">
        <v>418</v>
      </c>
      <c r="W38" s="68" t="s">
        <v>361</v>
      </c>
      <c r="X38" s="68" t="s">
        <v>414</v>
      </c>
      <c r="Y38" s="68" t="s">
        <v>756</v>
      </c>
      <c r="Z38" s="68" t="s">
        <v>418</v>
      </c>
      <c r="AA38" s="68" t="s">
        <v>418</v>
      </c>
      <c r="AB38" s="68" t="s">
        <v>361</v>
      </c>
      <c r="AC38" s="68" t="s">
        <v>414</v>
      </c>
      <c r="AD38" s="68" t="s">
        <v>755</v>
      </c>
      <c r="AE38" s="68" t="s">
        <v>511</v>
      </c>
      <c r="AF38" s="68" t="s">
        <v>361</v>
      </c>
      <c r="AG38" s="68" t="s">
        <v>418</v>
      </c>
      <c r="AH38" s="68" t="s">
        <v>418</v>
      </c>
      <c r="AI38" s="68" t="s">
        <v>418</v>
      </c>
      <c r="AJ38" s="68" t="s">
        <v>361</v>
      </c>
      <c r="AK38" s="68" t="s">
        <v>418</v>
      </c>
      <c r="AL38" s="68" t="s">
        <v>361</v>
      </c>
      <c r="AM38" s="68" t="s">
        <v>418</v>
      </c>
      <c r="AN38" s="68" t="s">
        <v>361</v>
      </c>
      <c r="AO38" s="68" t="s">
        <v>414</v>
      </c>
      <c r="AP38" s="68" t="s">
        <v>414</v>
      </c>
      <c r="AQ38" s="68" t="s">
        <v>418</v>
      </c>
      <c r="AR38" s="68" t="s">
        <v>860</v>
      </c>
      <c r="AS38" s="68" t="s">
        <v>418</v>
      </c>
      <c r="AT38" s="68" t="s">
        <v>361</v>
      </c>
      <c r="AU38" s="68" t="s">
        <v>418</v>
      </c>
      <c r="AV38" s="68" t="s">
        <v>361</v>
      </c>
      <c r="AW38" s="68" t="s">
        <v>414</v>
      </c>
      <c r="AX38" s="68" t="s">
        <v>757</v>
      </c>
      <c r="AY38" s="68" t="s">
        <v>414</v>
      </c>
      <c r="AZ38" s="68" t="s">
        <v>757</v>
      </c>
      <c r="BA38" s="68" t="s">
        <v>635</v>
      </c>
      <c r="BB38" s="68" t="s">
        <v>758</v>
      </c>
      <c r="BC38" s="68" t="s">
        <v>418</v>
      </c>
      <c r="BD38" s="68" t="s">
        <v>418</v>
      </c>
      <c r="BE38" s="68" t="s">
        <v>418</v>
      </c>
      <c r="BF38" s="68" t="s">
        <v>418</v>
      </c>
      <c r="BG38" s="73" t="s">
        <v>65</v>
      </c>
      <c r="BH38" s="159">
        <v>38629</v>
      </c>
      <c r="BI38" s="159" t="s">
        <v>414</v>
      </c>
      <c r="BJ38" s="184" t="s">
        <v>343</v>
      </c>
      <c r="BK38" s="68"/>
      <c r="BL38" s="188" t="s">
        <v>843</v>
      </c>
      <c r="BM38" s="1"/>
      <c r="BN38" s="1"/>
      <c r="BO38" s="1"/>
      <c r="BP38" s="1"/>
      <c r="BQ38" s="1"/>
      <c r="BR38" s="1"/>
      <c r="BS38" s="1"/>
      <c r="BT38" s="1"/>
      <c r="BU38" s="1"/>
      <c r="BV38" s="1"/>
      <c r="BW38" s="1"/>
      <c r="BX38" s="1"/>
      <c r="BY38" s="1"/>
      <c r="BZ38" s="1"/>
      <c r="CA38" s="1"/>
    </row>
    <row r="39" spans="1:79" s="2" customFormat="1" ht="409.5" x14ac:dyDescent="0.2">
      <c r="A39" s="54" t="s">
        <v>446</v>
      </c>
      <c r="B39" s="54"/>
      <c r="C39" s="161" t="s">
        <v>418</v>
      </c>
      <c r="D39" s="32" t="s">
        <v>759</v>
      </c>
      <c r="E39" s="59">
        <v>10</v>
      </c>
      <c r="F39" s="32" t="s">
        <v>418</v>
      </c>
      <c r="G39" s="32" t="s">
        <v>424</v>
      </c>
      <c r="H39" s="32" t="s">
        <v>361</v>
      </c>
      <c r="I39" s="165" t="s">
        <v>418</v>
      </c>
      <c r="J39" s="165" t="s">
        <v>418</v>
      </c>
      <c r="K39" s="165" t="s">
        <v>418</v>
      </c>
      <c r="L39" s="165" t="s">
        <v>418</v>
      </c>
      <c r="M39" s="165" t="s">
        <v>418</v>
      </c>
      <c r="N39" s="32" t="s">
        <v>414</v>
      </c>
      <c r="O39" s="32" t="s">
        <v>414</v>
      </c>
      <c r="P39" s="32" t="s">
        <v>418</v>
      </c>
      <c r="Q39" s="32" t="s">
        <v>414</v>
      </c>
      <c r="R39" s="32" t="s">
        <v>414</v>
      </c>
      <c r="S39" s="32" t="s">
        <v>760</v>
      </c>
      <c r="T39" s="32" t="s">
        <v>414</v>
      </c>
      <c r="U39" s="32" t="s">
        <v>765</v>
      </c>
      <c r="V39" s="165" t="s">
        <v>418</v>
      </c>
      <c r="W39" s="165" t="s">
        <v>361</v>
      </c>
      <c r="X39" s="165" t="s">
        <v>418</v>
      </c>
      <c r="Y39" s="165" t="s">
        <v>361</v>
      </c>
      <c r="Z39" s="165" t="s">
        <v>418</v>
      </c>
      <c r="AA39" s="165" t="s">
        <v>418</v>
      </c>
      <c r="AB39" s="165" t="s">
        <v>361</v>
      </c>
      <c r="AC39" s="165" t="s">
        <v>414</v>
      </c>
      <c r="AD39" s="32" t="s">
        <v>765</v>
      </c>
      <c r="AE39" s="165" t="s">
        <v>511</v>
      </c>
      <c r="AF39" s="165" t="s">
        <v>361</v>
      </c>
      <c r="AG39" s="165" t="s">
        <v>414</v>
      </c>
      <c r="AH39" s="165" t="s">
        <v>418</v>
      </c>
      <c r="AI39" s="165" t="s">
        <v>418</v>
      </c>
      <c r="AJ39" s="165" t="s">
        <v>361</v>
      </c>
      <c r="AK39" s="165" t="s">
        <v>418</v>
      </c>
      <c r="AL39" s="165" t="s">
        <v>361</v>
      </c>
      <c r="AM39" s="165" t="s">
        <v>418</v>
      </c>
      <c r="AN39" s="165" t="s">
        <v>361</v>
      </c>
      <c r="AO39" s="32" t="s">
        <v>418</v>
      </c>
      <c r="AP39" s="32" t="s">
        <v>418</v>
      </c>
      <c r="AQ39" s="32" t="s">
        <v>418</v>
      </c>
      <c r="AR39" s="32" t="s">
        <v>361</v>
      </c>
      <c r="AS39" s="32" t="s">
        <v>418</v>
      </c>
      <c r="AT39" s="32" t="s">
        <v>361</v>
      </c>
      <c r="AU39" s="32" t="s">
        <v>418</v>
      </c>
      <c r="AV39" s="32" t="s">
        <v>361</v>
      </c>
      <c r="AW39" s="32" t="s">
        <v>418</v>
      </c>
      <c r="AX39" s="165" t="s">
        <v>655</v>
      </c>
      <c r="AY39" s="32" t="s">
        <v>418</v>
      </c>
      <c r="AZ39" s="165" t="s">
        <v>655</v>
      </c>
      <c r="BA39" s="165" t="s">
        <v>635</v>
      </c>
      <c r="BB39" s="32" t="s">
        <v>635</v>
      </c>
      <c r="BC39" s="32" t="s">
        <v>418</v>
      </c>
      <c r="BD39" s="32" t="s">
        <v>418</v>
      </c>
      <c r="BE39" s="32" t="s">
        <v>418</v>
      </c>
      <c r="BF39" s="32" t="s">
        <v>418</v>
      </c>
      <c r="BG39" s="198" t="s">
        <v>66</v>
      </c>
      <c r="BH39" s="56">
        <v>31413</v>
      </c>
      <c r="BI39" s="56" t="s">
        <v>418</v>
      </c>
      <c r="BJ39" s="56" t="s">
        <v>635</v>
      </c>
      <c r="BK39" s="32" t="s">
        <v>35</v>
      </c>
      <c r="BL39" s="74" t="s">
        <v>36</v>
      </c>
      <c r="BM39" s="1"/>
      <c r="BN39" s="1"/>
      <c r="BO39" s="1"/>
      <c r="BP39" s="1"/>
      <c r="BQ39" s="1"/>
      <c r="BR39" s="1"/>
      <c r="BS39" s="1"/>
      <c r="BT39" s="1"/>
      <c r="BU39" s="1"/>
      <c r="BV39" s="1"/>
      <c r="BW39" s="1"/>
      <c r="BX39" s="1"/>
      <c r="BY39" s="1"/>
      <c r="BZ39" s="1"/>
      <c r="CA39" s="1"/>
    </row>
    <row r="40" spans="1:79" s="1" customFormat="1" ht="409.5" x14ac:dyDescent="0.2">
      <c r="A40" s="54" t="s">
        <v>447</v>
      </c>
      <c r="B40" s="54"/>
      <c r="C40" s="162" t="s">
        <v>414</v>
      </c>
      <c r="D40" s="68" t="s">
        <v>130</v>
      </c>
      <c r="E40" s="68">
        <v>10</v>
      </c>
      <c r="F40" s="68" t="s">
        <v>418</v>
      </c>
      <c r="G40" s="68" t="s">
        <v>409</v>
      </c>
      <c r="H40" s="68" t="s">
        <v>361</v>
      </c>
      <c r="I40" s="68" t="s">
        <v>418</v>
      </c>
      <c r="J40" s="68" t="s">
        <v>418</v>
      </c>
      <c r="K40" s="68" t="s">
        <v>414</v>
      </c>
      <c r="L40" s="68" t="s">
        <v>414</v>
      </c>
      <c r="M40" s="68" t="s">
        <v>418</v>
      </c>
      <c r="N40" s="68" t="s">
        <v>414</v>
      </c>
      <c r="O40" s="68" t="s">
        <v>414</v>
      </c>
      <c r="P40" s="68" t="s">
        <v>418</v>
      </c>
      <c r="Q40" s="68" t="s">
        <v>418</v>
      </c>
      <c r="R40" s="68" t="s">
        <v>414</v>
      </c>
      <c r="S40" s="68" t="s">
        <v>131</v>
      </c>
      <c r="T40" s="68" t="s">
        <v>414</v>
      </c>
      <c r="U40" s="68" t="s">
        <v>132</v>
      </c>
      <c r="V40" s="68" t="s">
        <v>418</v>
      </c>
      <c r="W40" s="68" t="s">
        <v>361</v>
      </c>
      <c r="X40" s="68" t="s">
        <v>418</v>
      </c>
      <c r="Y40" s="68" t="s">
        <v>361</v>
      </c>
      <c r="Z40" s="68" t="s">
        <v>418</v>
      </c>
      <c r="AA40" s="68" t="s">
        <v>414</v>
      </c>
      <c r="AB40" s="68" t="s">
        <v>133</v>
      </c>
      <c r="AC40" s="68" t="s">
        <v>418</v>
      </c>
      <c r="AD40" s="68" t="s">
        <v>361</v>
      </c>
      <c r="AE40" s="68" t="s">
        <v>511</v>
      </c>
      <c r="AF40" s="68" t="s">
        <v>361</v>
      </c>
      <c r="AG40" s="68" t="s">
        <v>414</v>
      </c>
      <c r="AH40" s="68" t="s">
        <v>418</v>
      </c>
      <c r="AI40" s="68" t="s">
        <v>414</v>
      </c>
      <c r="AJ40" s="68" t="s">
        <v>134</v>
      </c>
      <c r="AK40" s="68" t="s">
        <v>414</v>
      </c>
      <c r="AL40" s="68" t="s">
        <v>134</v>
      </c>
      <c r="AM40" s="68" t="s">
        <v>418</v>
      </c>
      <c r="AN40" s="68" t="s">
        <v>361</v>
      </c>
      <c r="AO40" s="68" t="s">
        <v>418</v>
      </c>
      <c r="AP40" s="68" t="s">
        <v>418</v>
      </c>
      <c r="AQ40" s="68" t="s">
        <v>414</v>
      </c>
      <c r="AR40" s="68" t="s">
        <v>135</v>
      </c>
      <c r="AS40" s="68" t="s">
        <v>414</v>
      </c>
      <c r="AT40" s="68" t="s">
        <v>136</v>
      </c>
      <c r="AU40" s="68" t="s">
        <v>414</v>
      </c>
      <c r="AV40" s="68" t="s">
        <v>137</v>
      </c>
      <c r="AW40" s="68" t="s">
        <v>414</v>
      </c>
      <c r="AX40" s="68" t="s">
        <v>138</v>
      </c>
      <c r="AY40" s="68" t="s">
        <v>418</v>
      </c>
      <c r="AZ40" s="68" t="s">
        <v>655</v>
      </c>
      <c r="BA40" s="68" t="s">
        <v>635</v>
      </c>
      <c r="BB40" s="68" t="s">
        <v>139</v>
      </c>
      <c r="BC40" s="68" t="s">
        <v>418</v>
      </c>
      <c r="BD40" s="68" t="s">
        <v>418</v>
      </c>
      <c r="BE40" s="68" t="s">
        <v>418</v>
      </c>
      <c r="BF40" s="68" t="s">
        <v>418</v>
      </c>
      <c r="BG40" s="200" t="s">
        <v>309</v>
      </c>
      <c r="BH40" s="159">
        <v>39934</v>
      </c>
      <c r="BI40" s="159" t="s">
        <v>418</v>
      </c>
      <c r="BJ40" s="159" t="s">
        <v>635</v>
      </c>
      <c r="BK40" s="68"/>
      <c r="BL40" s="158" t="s">
        <v>637</v>
      </c>
    </row>
    <row r="41" spans="1:79" s="1" customFormat="1" ht="202.5" x14ac:dyDescent="0.2">
      <c r="A41" s="54" t="s">
        <v>396</v>
      </c>
      <c r="B41" s="54"/>
      <c r="C41" s="161" t="s">
        <v>414</v>
      </c>
      <c r="D41" s="166" t="s">
        <v>140</v>
      </c>
      <c r="E41" s="32">
        <v>10</v>
      </c>
      <c r="F41" s="32" t="s">
        <v>418</v>
      </c>
      <c r="G41" s="32" t="s">
        <v>408</v>
      </c>
      <c r="H41" s="166" t="s">
        <v>295</v>
      </c>
      <c r="I41" s="166" t="s">
        <v>414</v>
      </c>
      <c r="J41" s="166" t="s">
        <v>414</v>
      </c>
      <c r="K41" s="166" t="s">
        <v>418</v>
      </c>
      <c r="L41" s="166" t="s">
        <v>414</v>
      </c>
      <c r="M41" s="32" t="s">
        <v>418</v>
      </c>
      <c r="N41" s="32" t="s">
        <v>414</v>
      </c>
      <c r="O41" s="32" t="s">
        <v>414</v>
      </c>
      <c r="P41" s="32" t="s">
        <v>418</v>
      </c>
      <c r="Q41" s="32" t="s">
        <v>414</v>
      </c>
      <c r="R41" s="32" t="s">
        <v>414</v>
      </c>
      <c r="S41" s="166" t="s">
        <v>141</v>
      </c>
      <c r="T41" s="166" t="s">
        <v>414</v>
      </c>
      <c r="U41" s="166" t="s">
        <v>142</v>
      </c>
      <c r="V41" s="166" t="s">
        <v>418</v>
      </c>
      <c r="W41" s="166" t="s">
        <v>361</v>
      </c>
      <c r="X41" s="32" t="s">
        <v>418</v>
      </c>
      <c r="Y41" s="32" t="s">
        <v>361</v>
      </c>
      <c r="Z41" s="166" t="s">
        <v>418</v>
      </c>
      <c r="AA41" s="166" t="s">
        <v>418</v>
      </c>
      <c r="AB41" s="166" t="s">
        <v>361</v>
      </c>
      <c r="AC41" s="166" t="s">
        <v>418</v>
      </c>
      <c r="AD41" s="166" t="s">
        <v>361</v>
      </c>
      <c r="AE41" s="166" t="s">
        <v>511</v>
      </c>
      <c r="AF41" s="166" t="s">
        <v>361</v>
      </c>
      <c r="AG41" s="166" t="s">
        <v>414</v>
      </c>
      <c r="AH41" s="32" t="s">
        <v>418</v>
      </c>
      <c r="AI41" s="32" t="s">
        <v>414</v>
      </c>
      <c r="AJ41" s="32" t="s">
        <v>143</v>
      </c>
      <c r="AK41" s="32" t="s">
        <v>418</v>
      </c>
      <c r="AL41" s="32" t="s">
        <v>361</v>
      </c>
      <c r="AM41" s="32" t="s">
        <v>418</v>
      </c>
      <c r="AN41" s="32" t="s">
        <v>361</v>
      </c>
      <c r="AO41" s="32" t="s">
        <v>414</v>
      </c>
      <c r="AP41" s="32" t="s">
        <v>418</v>
      </c>
      <c r="AQ41" s="32" t="s">
        <v>414</v>
      </c>
      <c r="AR41" s="32" t="s">
        <v>144</v>
      </c>
      <c r="AS41" s="32" t="s">
        <v>418</v>
      </c>
      <c r="AT41" s="32" t="s">
        <v>361</v>
      </c>
      <c r="AU41" s="32" t="s">
        <v>418</v>
      </c>
      <c r="AV41" s="32" t="s">
        <v>361</v>
      </c>
      <c r="AW41" s="32" t="s">
        <v>418</v>
      </c>
      <c r="AX41" s="166" t="s">
        <v>655</v>
      </c>
      <c r="AY41" s="32" t="s">
        <v>418</v>
      </c>
      <c r="AZ41" s="166" t="s">
        <v>655</v>
      </c>
      <c r="BA41" s="166" t="s">
        <v>635</v>
      </c>
      <c r="BB41" s="32" t="s">
        <v>635</v>
      </c>
      <c r="BC41" s="32" t="s">
        <v>418</v>
      </c>
      <c r="BD41" s="32" t="s">
        <v>418</v>
      </c>
      <c r="BE41" s="32" t="s">
        <v>418</v>
      </c>
      <c r="BF41" s="32" t="s">
        <v>418</v>
      </c>
      <c r="BG41" s="73" t="s">
        <v>67</v>
      </c>
      <c r="BH41" s="56">
        <v>33056</v>
      </c>
      <c r="BI41" s="56" t="s">
        <v>418</v>
      </c>
      <c r="BJ41" s="56" t="s">
        <v>635</v>
      </c>
      <c r="BK41" s="32" t="s">
        <v>37</v>
      </c>
      <c r="BL41" s="74" t="s">
        <v>550</v>
      </c>
    </row>
    <row r="42" spans="1:79" s="2" customFormat="1" ht="409.5" x14ac:dyDescent="0.2">
      <c r="A42" s="54" t="s">
        <v>397</v>
      </c>
      <c r="B42" s="54"/>
      <c r="C42" s="162" t="s">
        <v>414</v>
      </c>
      <c r="D42" s="68" t="s">
        <v>145</v>
      </c>
      <c r="E42" s="163">
        <v>10</v>
      </c>
      <c r="F42" s="68" t="s">
        <v>418</v>
      </c>
      <c r="G42" s="68" t="s">
        <v>409</v>
      </c>
      <c r="H42" s="68" t="s">
        <v>147</v>
      </c>
      <c r="I42" s="68" t="s">
        <v>418</v>
      </c>
      <c r="J42" s="68" t="s">
        <v>418</v>
      </c>
      <c r="K42" s="68" t="s">
        <v>418</v>
      </c>
      <c r="L42" s="68" t="s">
        <v>418</v>
      </c>
      <c r="M42" s="68" t="s">
        <v>418</v>
      </c>
      <c r="N42" s="68" t="s">
        <v>414</v>
      </c>
      <c r="O42" s="68" t="s">
        <v>414</v>
      </c>
      <c r="P42" s="68" t="s">
        <v>418</v>
      </c>
      <c r="Q42" s="68" t="s">
        <v>418</v>
      </c>
      <c r="R42" s="68" t="s">
        <v>414</v>
      </c>
      <c r="S42" s="68" t="s">
        <v>148</v>
      </c>
      <c r="T42" s="68" t="s">
        <v>414</v>
      </c>
      <c r="U42" s="68" t="s">
        <v>146</v>
      </c>
      <c r="V42" s="68" t="s">
        <v>418</v>
      </c>
      <c r="W42" s="68" t="s">
        <v>655</v>
      </c>
      <c r="X42" s="68" t="s">
        <v>418</v>
      </c>
      <c r="Y42" s="68" t="s">
        <v>655</v>
      </c>
      <c r="Z42" s="68" t="s">
        <v>418</v>
      </c>
      <c r="AA42" s="68" t="s">
        <v>418</v>
      </c>
      <c r="AB42" s="68" t="s">
        <v>655</v>
      </c>
      <c r="AC42" s="68" t="s">
        <v>418</v>
      </c>
      <c r="AD42" s="68" t="s">
        <v>146</v>
      </c>
      <c r="AE42" s="68" t="s">
        <v>418</v>
      </c>
      <c r="AF42" s="68" t="s">
        <v>361</v>
      </c>
      <c r="AG42" s="68" t="s">
        <v>414</v>
      </c>
      <c r="AH42" s="68" t="s">
        <v>418</v>
      </c>
      <c r="AI42" s="68" t="s">
        <v>414</v>
      </c>
      <c r="AJ42" s="68" t="s">
        <v>179</v>
      </c>
      <c r="AK42" s="68" t="s">
        <v>418</v>
      </c>
      <c r="AL42" s="68" t="s">
        <v>655</v>
      </c>
      <c r="AM42" s="68" t="s">
        <v>414</v>
      </c>
      <c r="AN42" s="68" t="s">
        <v>453</v>
      </c>
      <c r="AO42" s="68" t="s">
        <v>414</v>
      </c>
      <c r="AP42" s="68" t="s">
        <v>418</v>
      </c>
      <c r="AQ42" s="68" t="s">
        <v>414</v>
      </c>
      <c r="AR42" s="68" t="s">
        <v>149</v>
      </c>
      <c r="AS42" s="68" t="s">
        <v>418</v>
      </c>
      <c r="AT42" s="68" t="s">
        <v>655</v>
      </c>
      <c r="AU42" s="68" t="s">
        <v>418</v>
      </c>
      <c r="AV42" s="68" t="s">
        <v>655</v>
      </c>
      <c r="AW42" s="68" t="s">
        <v>418</v>
      </c>
      <c r="AX42" s="2" t="s">
        <v>655</v>
      </c>
      <c r="AY42" s="68" t="s">
        <v>418</v>
      </c>
      <c r="AZ42" s="68" t="s">
        <v>655</v>
      </c>
      <c r="BA42" s="154" t="s">
        <v>454</v>
      </c>
      <c r="BB42" s="68" t="s">
        <v>635</v>
      </c>
      <c r="BC42" s="68" t="s">
        <v>418</v>
      </c>
      <c r="BD42" s="68" t="s">
        <v>418</v>
      </c>
      <c r="BE42" s="68" t="s">
        <v>418</v>
      </c>
      <c r="BF42" s="68" t="s">
        <v>418</v>
      </c>
      <c r="BG42" s="73" t="s">
        <v>68</v>
      </c>
      <c r="BH42" s="159">
        <v>38142</v>
      </c>
      <c r="BI42" s="159" t="s">
        <v>418</v>
      </c>
      <c r="BJ42" s="159" t="s">
        <v>635</v>
      </c>
      <c r="BK42" s="68"/>
      <c r="BL42" s="158" t="s">
        <v>38</v>
      </c>
      <c r="BM42" s="1"/>
      <c r="BN42" s="1"/>
      <c r="BO42" s="1"/>
      <c r="BP42" s="1"/>
      <c r="BQ42" s="1"/>
      <c r="BR42" s="1"/>
      <c r="BS42" s="1"/>
      <c r="BT42" s="1"/>
      <c r="BU42" s="1"/>
      <c r="BV42" s="1"/>
      <c r="BW42" s="1"/>
      <c r="BX42" s="1"/>
      <c r="BY42" s="1"/>
      <c r="BZ42" s="1"/>
      <c r="CA42" s="1"/>
    </row>
    <row r="43" spans="1:79" s="2" customFormat="1" ht="409.5" x14ac:dyDescent="0.2">
      <c r="A43" s="54" t="s">
        <v>398</v>
      </c>
      <c r="B43" s="54"/>
      <c r="C43" s="161" t="s">
        <v>414</v>
      </c>
      <c r="D43" s="32" t="s">
        <v>150</v>
      </c>
      <c r="E43" s="32">
        <v>10</v>
      </c>
      <c r="F43" s="32" t="s">
        <v>418</v>
      </c>
      <c r="G43" s="32" t="s">
        <v>409</v>
      </c>
      <c r="H43" s="32" t="s">
        <v>151</v>
      </c>
      <c r="I43" s="32" t="s">
        <v>414</v>
      </c>
      <c r="J43" s="32" t="s">
        <v>414</v>
      </c>
      <c r="K43" s="32" t="s">
        <v>414</v>
      </c>
      <c r="L43" s="32" t="s">
        <v>414</v>
      </c>
      <c r="M43" s="32" t="s">
        <v>418</v>
      </c>
      <c r="N43" s="32" t="s">
        <v>414</v>
      </c>
      <c r="O43" s="32" t="s">
        <v>414</v>
      </c>
      <c r="P43" s="32" t="s">
        <v>418</v>
      </c>
      <c r="Q43" s="32" t="s">
        <v>414</v>
      </c>
      <c r="R43" s="32" t="s">
        <v>414</v>
      </c>
      <c r="S43" s="32" t="s">
        <v>153</v>
      </c>
      <c r="T43" s="32" t="s">
        <v>414</v>
      </c>
      <c r="U43" s="32" t="s">
        <v>154</v>
      </c>
      <c r="V43" s="32" t="s">
        <v>418</v>
      </c>
      <c r="W43" s="32" t="s">
        <v>655</v>
      </c>
      <c r="X43" s="32" t="s">
        <v>414</v>
      </c>
      <c r="Y43" s="32" t="s">
        <v>154</v>
      </c>
      <c r="Z43" s="32" t="s">
        <v>418</v>
      </c>
      <c r="AA43" s="32" t="s">
        <v>414</v>
      </c>
      <c r="AB43" s="32" t="s">
        <v>155</v>
      </c>
      <c r="AC43" s="32" t="s">
        <v>418</v>
      </c>
      <c r="AD43" s="32" t="s">
        <v>154</v>
      </c>
      <c r="AE43" s="32" t="s">
        <v>418</v>
      </c>
      <c r="AF43" s="32" t="s">
        <v>655</v>
      </c>
      <c r="AG43" s="32" t="s">
        <v>414</v>
      </c>
      <c r="AH43" s="32" t="s">
        <v>418</v>
      </c>
      <c r="AI43" s="32" t="s">
        <v>418</v>
      </c>
      <c r="AJ43" s="32" t="s">
        <v>655</v>
      </c>
      <c r="AK43" s="32" t="s">
        <v>418</v>
      </c>
      <c r="AL43" s="32" t="s">
        <v>655</v>
      </c>
      <c r="AM43" s="32" t="s">
        <v>414</v>
      </c>
      <c r="AN43" s="32" t="s">
        <v>156</v>
      </c>
      <c r="AO43" s="32" t="s">
        <v>414</v>
      </c>
      <c r="AP43" s="32" t="s">
        <v>418</v>
      </c>
      <c r="AQ43" s="32" t="s">
        <v>414</v>
      </c>
      <c r="AR43" s="32" t="s">
        <v>152</v>
      </c>
      <c r="AS43" s="32" t="s">
        <v>414</v>
      </c>
      <c r="AT43" s="32" t="s">
        <v>157</v>
      </c>
      <c r="AU43" s="32" t="s">
        <v>418</v>
      </c>
      <c r="AV43" s="32" t="s">
        <v>655</v>
      </c>
      <c r="AW43" s="32" t="s">
        <v>414</v>
      </c>
      <c r="AX43" s="32" t="s">
        <v>158</v>
      </c>
      <c r="AY43" s="32" t="s">
        <v>414</v>
      </c>
      <c r="AZ43" s="32" t="s">
        <v>158</v>
      </c>
      <c r="BA43" s="32" t="s">
        <v>158</v>
      </c>
      <c r="BB43" s="32" t="s">
        <v>471</v>
      </c>
      <c r="BC43" s="167" t="s">
        <v>418</v>
      </c>
      <c r="BD43" s="32" t="s">
        <v>418</v>
      </c>
      <c r="BE43" s="32" t="s">
        <v>418</v>
      </c>
      <c r="BF43" s="32" t="s">
        <v>418</v>
      </c>
      <c r="BG43" s="203" t="s">
        <v>69</v>
      </c>
      <c r="BH43" s="56">
        <v>39598</v>
      </c>
      <c r="BI43" s="56" t="s">
        <v>414</v>
      </c>
      <c r="BJ43" s="198" t="s">
        <v>448</v>
      </c>
      <c r="BK43" s="32"/>
      <c r="BL43" s="198" t="s">
        <v>861</v>
      </c>
      <c r="BM43" s="1"/>
      <c r="BN43" s="1"/>
      <c r="BO43" s="1"/>
      <c r="BP43" s="1"/>
      <c r="BQ43" s="1"/>
      <c r="BR43" s="1"/>
      <c r="BS43" s="1"/>
      <c r="BT43" s="1"/>
      <c r="BU43" s="1"/>
      <c r="BV43" s="1"/>
      <c r="BW43" s="1"/>
      <c r="BX43" s="1"/>
      <c r="BY43" s="1"/>
      <c r="BZ43" s="1"/>
      <c r="CA43" s="1"/>
    </row>
    <row r="44" spans="1:79" s="2" customFormat="1" ht="409.5" x14ac:dyDescent="0.2">
      <c r="A44" s="54" t="s">
        <v>419</v>
      </c>
      <c r="B44" s="54"/>
      <c r="C44" s="162" t="s">
        <v>414</v>
      </c>
      <c r="D44" s="68" t="s">
        <v>159</v>
      </c>
      <c r="E44" s="163">
        <v>10</v>
      </c>
      <c r="F44" s="68" t="s">
        <v>418</v>
      </c>
      <c r="G44" s="68" t="s">
        <v>408</v>
      </c>
      <c r="H44" s="68" t="s">
        <v>160</v>
      </c>
      <c r="I44" s="68" t="s">
        <v>418</v>
      </c>
      <c r="J44" s="68" t="s">
        <v>414</v>
      </c>
      <c r="K44" s="68" t="s">
        <v>418</v>
      </c>
      <c r="L44" s="68" t="s">
        <v>414</v>
      </c>
      <c r="M44" s="68" t="s">
        <v>414</v>
      </c>
      <c r="N44" s="68" t="s">
        <v>418</v>
      </c>
      <c r="O44" s="68" t="s">
        <v>414</v>
      </c>
      <c r="P44" s="68" t="s">
        <v>418</v>
      </c>
      <c r="Q44" s="68" t="s">
        <v>414</v>
      </c>
      <c r="R44" s="68" t="s">
        <v>414</v>
      </c>
      <c r="S44" s="68" t="s">
        <v>161</v>
      </c>
      <c r="T44" s="68" t="s">
        <v>414</v>
      </c>
      <c r="U44" s="68" t="s">
        <v>87</v>
      </c>
      <c r="V44" s="68" t="s">
        <v>418</v>
      </c>
      <c r="W44" s="68" t="s">
        <v>655</v>
      </c>
      <c r="X44" s="68" t="s">
        <v>414</v>
      </c>
      <c r="Y44" s="68" t="s">
        <v>88</v>
      </c>
      <c r="Z44" s="68" t="s">
        <v>418</v>
      </c>
      <c r="AA44" s="68" t="s">
        <v>414</v>
      </c>
      <c r="AB44" s="68" t="s">
        <v>89</v>
      </c>
      <c r="AC44" s="68" t="s">
        <v>418</v>
      </c>
      <c r="AD44" s="68" t="s">
        <v>361</v>
      </c>
      <c r="AE44" s="68" t="s">
        <v>414</v>
      </c>
      <c r="AF44" s="68" t="s">
        <v>90</v>
      </c>
      <c r="AG44" s="68" t="s">
        <v>418</v>
      </c>
      <c r="AH44" s="68" t="s">
        <v>418</v>
      </c>
      <c r="AI44" s="68" t="s">
        <v>414</v>
      </c>
      <c r="AJ44" s="68" t="s">
        <v>91</v>
      </c>
      <c r="AK44" s="68" t="s">
        <v>414</v>
      </c>
      <c r="AL44" s="68" t="s">
        <v>91</v>
      </c>
      <c r="AM44" s="68" t="s">
        <v>418</v>
      </c>
      <c r="AN44" s="68" t="s">
        <v>655</v>
      </c>
      <c r="AO44" s="68" t="s">
        <v>414</v>
      </c>
      <c r="AP44" s="68" t="s">
        <v>414</v>
      </c>
      <c r="AQ44" s="68" t="s">
        <v>418</v>
      </c>
      <c r="AR44" s="68" t="s">
        <v>635</v>
      </c>
      <c r="AS44" s="68" t="s">
        <v>414</v>
      </c>
      <c r="AT44" s="68" t="s">
        <v>92</v>
      </c>
      <c r="AU44" s="68" t="s">
        <v>418</v>
      </c>
      <c r="AV44" s="68" t="s">
        <v>655</v>
      </c>
      <c r="AW44" s="68" t="s">
        <v>414</v>
      </c>
      <c r="AX44" s="68" t="s">
        <v>86</v>
      </c>
      <c r="AY44" s="68" t="s">
        <v>414</v>
      </c>
      <c r="AZ44" s="68" t="s">
        <v>86</v>
      </c>
      <c r="BA44" s="68" t="s">
        <v>418</v>
      </c>
      <c r="BB44" s="68" t="s">
        <v>483</v>
      </c>
      <c r="BC44" s="68" t="s">
        <v>418</v>
      </c>
      <c r="BD44" s="68" t="s">
        <v>414</v>
      </c>
      <c r="BE44" s="68" t="s">
        <v>414</v>
      </c>
      <c r="BF44" s="68" t="s">
        <v>418</v>
      </c>
      <c r="BG44" s="199" t="s">
        <v>70</v>
      </c>
      <c r="BH44" s="159">
        <v>39730</v>
      </c>
      <c r="BI44" s="159" t="s">
        <v>418</v>
      </c>
      <c r="BJ44" s="159" t="s">
        <v>635</v>
      </c>
      <c r="BK44" s="68" t="s">
        <v>39</v>
      </c>
      <c r="BL44" s="200" t="s">
        <v>862</v>
      </c>
      <c r="BM44" s="1"/>
      <c r="BN44" s="1"/>
      <c r="BO44" s="1"/>
      <c r="BP44" s="1"/>
      <c r="BQ44" s="1"/>
      <c r="BR44" s="1"/>
      <c r="BS44" s="1"/>
      <c r="BT44" s="1"/>
      <c r="BU44" s="1"/>
      <c r="BV44" s="1"/>
      <c r="BW44" s="1"/>
      <c r="BX44" s="1"/>
      <c r="BY44" s="1"/>
      <c r="BZ44" s="1"/>
      <c r="CA44" s="1"/>
    </row>
    <row r="45" spans="1:79" s="2" customFormat="1" ht="284.25" customHeight="1" x14ac:dyDescent="0.2">
      <c r="A45" s="54" t="s">
        <v>178</v>
      </c>
      <c r="B45" s="54"/>
      <c r="C45" s="161" t="s">
        <v>414</v>
      </c>
      <c r="D45" s="32" t="s">
        <v>85</v>
      </c>
      <c r="E45" s="59">
        <v>60</v>
      </c>
      <c r="F45" s="32" t="s">
        <v>414</v>
      </c>
      <c r="G45" s="32" t="s">
        <v>655</v>
      </c>
      <c r="H45" s="32" t="s">
        <v>180</v>
      </c>
      <c r="I45" s="32" t="s">
        <v>418</v>
      </c>
      <c r="J45" s="32" t="s">
        <v>414</v>
      </c>
      <c r="K45" s="32" t="s">
        <v>414</v>
      </c>
      <c r="L45" s="32" t="s">
        <v>418</v>
      </c>
      <c r="M45" s="32" t="s">
        <v>418</v>
      </c>
      <c r="N45" s="32" t="s">
        <v>414</v>
      </c>
      <c r="O45" s="32" t="s">
        <v>414</v>
      </c>
      <c r="P45" s="32" t="s">
        <v>414</v>
      </c>
      <c r="Q45" s="32" t="s">
        <v>418</v>
      </c>
      <c r="R45" s="32" t="s">
        <v>414</v>
      </c>
      <c r="S45" s="32" t="s">
        <v>84</v>
      </c>
      <c r="T45" s="32" t="s">
        <v>414</v>
      </c>
      <c r="U45" s="32" t="s">
        <v>0</v>
      </c>
      <c r="V45" s="32" t="s">
        <v>418</v>
      </c>
      <c r="W45" s="32" t="s">
        <v>655</v>
      </c>
      <c r="X45" s="32" t="s">
        <v>414</v>
      </c>
      <c r="Y45" s="32" t="s">
        <v>0</v>
      </c>
      <c r="Z45" s="32" t="s">
        <v>418</v>
      </c>
      <c r="AA45" s="32" t="s">
        <v>418</v>
      </c>
      <c r="AB45" s="32" t="s">
        <v>655</v>
      </c>
      <c r="AC45" s="32" t="s">
        <v>418</v>
      </c>
      <c r="AD45" s="32" t="s">
        <v>655</v>
      </c>
      <c r="AE45" s="32" t="s">
        <v>418</v>
      </c>
      <c r="AF45" s="32" t="s">
        <v>655</v>
      </c>
      <c r="AG45" s="32" t="s">
        <v>418</v>
      </c>
      <c r="AH45" s="32" t="s">
        <v>418</v>
      </c>
      <c r="AI45" s="32" t="s">
        <v>418</v>
      </c>
      <c r="AJ45" s="32" t="s">
        <v>181</v>
      </c>
      <c r="AK45" s="32" t="s">
        <v>418</v>
      </c>
      <c r="AL45" s="32" t="s">
        <v>655</v>
      </c>
      <c r="AM45" s="32" t="s">
        <v>418</v>
      </c>
      <c r="AN45" s="32" t="s">
        <v>655</v>
      </c>
      <c r="AO45" s="32" t="s">
        <v>418</v>
      </c>
      <c r="AP45" s="32" t="s">
        <v>414</v>
      </c>
      <c r="AQ45" s="32" t="s">
        <v>418</v>
      </c>
      <c r="AR45" s="32" t="s">
        <v>655</v>
      </c>
      <c r="AS45" s="32" t="s">
        <v>418</v>
      </c>
      <c r="AT45" s="32" t="s">
        <v>655</v>
      </c>
      <c r="AU45" s="32" t="s">
        <v>418</v>
      </c>
      <c r="AV45" s="32" t="s">
        <v>655</v>
      </c>
      <c r="AW45" s="32" t="s">
        <v>414</v>
      </c>
      <c r="AX45" s="32" t="s">
        <v>1</v>
      </c>
      <c r="AY45" s="32" t="s">
        <v>418</v>
      </c>
      <c r="AZ45" s="32" t="s">
        <v>655</v>
      </c>
      <c r="BA45" s="32" t="s">
        <v>2</v>
      </c>
      <c r="BB45" s="32" t="s">
        <v>472</v>
      </c>
      <c r="BC45" s="32" t="s">
        <v>418</v>
      </c>
      <c r="BD45" s="32" t="s">
        <v>418</v>
      </c>
      <c r="BE45" s="32" t="s">
        <v>418</v>
      </c>
      <c r="BF45" s="32" t="s">
        <v>418</v>
      </c>
      <c r="BG45" s="198" t="s">
        <v>182</v>
      </c>
      <c r="BH45" s="56">
        <v>36049</v>
      </c>
      <c r="BI45" s="56" t="s">
        <v>414</v>
      </c>
      <c r="BJ45" s="56" t="s">
        <v>222</v>
      </c>
      <c r="BK45" s="32" t="s">
        <v>221</v>
      </c>
      <c r="BL45" s="32" t="s">
        <v>863</v>
      </c>
      <c r="BM45" s="1"/>
      <c r="BN45" s="1"/>
      <c r="BO45" s="1"/>
      <c r="BP45" s="1"/>
      <c r="BQ45" s="1"/>
      <c r="BR45" s="1"/>
      <c r="BS45" s="1"/>
      <c r="BT45" s="1"/>
      <c r="BU45" s="1"/>
      <c r="BV45" s="1"/>
      <c r="BW45" s="1"/>
      <c r="BX45" s="1"/>
      <c r="BY45" s="1"/>
      <c r="BZ45" s="1"/>
      <c r="CA45" s="1"/>
    </row>
    <row r="46" spans="1:79" s="2" customFormat="1" ht="315" x14ac:dyDescent="0.2">
      <c r="A46" s="54" t="s">
        <v>399</v>
      </c>
      <c r="B46" s="54"/>
      <c r="C46" s="162" t="s">
        <v>414</v>
      </c>
      <c r="D46" s="68" t="s">
        <v>3</v>
      </c>
      <c r="E46" s="68">
        <v>60</v>
      </c>
      <c r="F46" s="68" t="s">
        <v>414</v>
      </c>
      <c r="G46" s="68" t="s">
        <v>408</v>
      </c>
      <c r="H46" s="68" t="s">
        <v>183</v>
      </c>
      <c r="I46" s="68" t="s">
        <v>418</v>
      </c>
      <c r="J46" s="68" t="s">
        <v>414</v>
      </c>
      <c r="K46" s="68" t="s">
        <v>418</v>
      </c>
      <c r="L46" s="68" t="s">
        <v>418</v>
      </c>
      <c r="M46" s="68" t="s">
        <v>418</v>
      </c>
      <c r="N46" s="68" t="s">
        <v>414</v>
      </c>
      <c r="O46" s="68" t="s">
        <v>418</v>
      </c>
      <c r="P46" s="68" t="s">
        <v>414</v>
      </c>
      <c r="Q46" s="68" t="s">
        <v>418</v>
      </c>
      <c r="R46" s="68" t="s">
        <v>414</v>
      </c>
      <c r="S46" s="68" t="s">
        <v>4</v>
      </c>
      <c r="T46" s="68" t="s">
        <v>414</v>
      </c>
      <c r="U46" s="68" t="s">
        <v>5</v>
      </c>
      <c r="V46" s="68" t="s">
        <v>418</v>
      </c>
      <c r="W46" s="68" t="s">
        <v>655</v>
      </c>
      <c r="X46" s="68" t="s">
        <v>414</v>
      </c>
      <c r="Y46" s="68" t="s">
        <v>6</v>
      </c>
      <c r="Z46" s="68" t="s">
        <v>418</v>
      </c>
      <c r="AA46" s="68" t="s">
        <v>414</v>
      </c>
      <c r="AB46" s="68" t="s">
        <v>184</v>
      </c>
      <c r="AC46" s="68" t="s">
        <v>418</v>
      </c>
      <c r="AD46" s="68" t="s">
        <v>655</v>
      </c>
      <c r="AE46" s="68" t="s">
        <v>418</v>
      </c>
      <c r="AF46" s="68" t="s">
        <v>655</v>
      </c>
      <c r="AG46" s="68" t="s">
        <v>418</v>
      </c>
      <c r="AH46" s="68" t="s">
        <v>418</v>
      </c>
      <c r="AI46" s="68" t="s">
        <v>414</v>
      </c>
      <c r="AJ46" s="68" t="s">
        <v>7</v>
      </c>
      <c r="AK46" s="68" t="s">
        <v>414</v>
      </c>
      <c r="AL46" s="68" t="s">
        <v>7</v>
      </c>
      <c r="AM46" s="68" t="s">
        <v>418</v>
      </c>
      <c r="AN46" s="68" t="s">
        <v>655</v>
      </c>
      <c r="AO46" s="68" t="s">
        <v>418</v>
      </c>
      <c r="AP46" s="68" t="s">
        <v>414</v>
      </c>
      <c r="AQ46" s="68" t="s">
        <v>418</v>
      </c>
      <c r="AR46" s="68" t="s">
        <v>655</v>
      </c>
      <c r="AS46" s="68" t="s">
        <v>418</v>
      </c>
      <c r="AT46" s="68" t="s">
        <v>655</v>
      </c>
      <c r="AU46" s="68" t="s">
        <v>418</v>
      </c>
      <c r="AV46" s="68" t="s">
        <v>655</v>
      </c>
      <c r="AW46" s="68" t="s">
        <v>414</v>
      </c>
      <c r="AX46" s="68" t="s">
        <v>8</v>
      </c>
      <c r="AY46" s="68" t="s">
        <v>414</v>
      </c>
      <c r="AZ46" s="68" t="s">
        <v>8</v>
      </c>
      <c r="BA46" s="68" t="s">
        <v>9</v>
      </c>
      <c r="BB46" s="68" t="s">
        <v>473</v>
      </c>
      <c r="BC46" s="68" t="s">
        <v>418</v>
      </c>
      <c r="BD46" s="68" t="s">
        <v>418</v>
      </c>
      <c r="BE46" s="68" t="s">
        <v>418</v>
      </c>
      <c r="BF46" s="68" t="s">
        <v>418</v>
      </c>
      <c r="BG46" s="158" t="s">
        <v>314</v>
      </c>
      <c r="BH46" s="159">
        <v>40118</v>
      </c>
      <c r="BI46" s="159" t="s">
        <v>418</v>
      </c>
      <c r="BJ46" s="159" t="s">
        <v>635</v>
      </c>
      <c r="BK46" s="68"/>
      <c r="BL46" s="158" t="s">
        <v>501</v>
      </c>
      <c r="BM46" s="1"/>
      <c r="BN46" s="1"/>
      <c r="BO46" s="1"/>
      <c r="BP46" s="1"/>
      <c r="BQ46" s="1"/>
      <c r="BR46" s="1"/>
      <c r="BS46" s="1"/>
      <c r="BT46" s="1"/>
      <c r="BU46" s="1"/>
      <c r="BV46" s="1"/>
      <c r="BW46" s="1"/>
      <c r="BX46" s="1"/>
      <c r="BY46" s="1"/>
      <c r="BZ46" s="1"/>
      <c r="CA46" s="1"/>
    </row>
    <row r="47" spans="1:79" s="2" customFormat="1" ht="409.5" x14ac:dyDescent="0.2">
      <c r="A47" s="54" t="s">
        <v>435</v>
      </c>
      <c r="B47" s="205" t="s">
        <v>866</v>
      </c>
      <c r="C47" s="161" t="s">
        <v>414</v>
      </c>
      <c r="D47" s="32" t="s">
        <v>10</v>
      </c>
      <c r="E47" s="59">
        <v>10</v>
      </c>
      <c r="F47" s="32" t="s">
        <v>418</v>
      </c>
      <c r="G47" s="32" t="s">
        <v>424</v>
      </c>
      <c r="H47" s="32" t="s">
        <v>361</v>
      </c>
      <c r="I47" s="32" t="s">
        <v>418</v>
      </c>
      <c r="J47" s="32" t="s">
        <v>418</v>
      </c>
      <c r="K47" s="32" t="s">
        <v>418</v>
      </c>
      <c r="L47" s="32" t="s">
        <v>418</v>
      </c>
      <c r="M47" s="32" t="s">
        <v>418</v>
      </c>
      <c r="N47" s="32" t="s">
        <v>414</v>
      </c>
      <c r="O47" s="32" t="s">
        <v>414</v>
      </c>
      <c r="P47" s="32" t="s">
        <v>418</v>
      </c>
      <c r="Q47" s="32" t="s">
        <v>414</v>
      </c>
      <c r="R47" s="32" t="s">
        <v>414</v>
      </c>
      <c r="S47" s="32" t="s">
        <v>12</v>
      </c>
      <c r="T47" s="32" t="s">
        <v>414</v>
      </c>
      <c r="U47" s="32" t="s">
        <v>11</v>
      </c>
      <c r="V47" s="32" t="s">
        <v>418</v>
      </c>
      <c r="W47" s="32" t="s">
        <v>655</v>
      </c>
      <c r="X47" s="32" t="s">
        <v>418</v>
      </c>
      <c r="Y47" s="32" t="s">
        <v>655</v>
      </c>
      <c r="Z47" s="32" t="s">
        <v>418</v>
      </c>
      <c r="AA47" s="32" t="s">
        <v>418</v>
      </c>
      <c r="AB47" s="32" t="s">
        <v>655</v>
      </c>
      <c r="AC47" s="32" t="s">
        <v>414</v>
      </c>
      <c r="AD47" s="32" t="s">
        <v>11</v>
      </c>
      <c r="AE47" s="32" t="s">
        <v>418</v>
      </c>
      <c r="AF47" s="32" t="s">
        <v>655</v>
      </c>
      <c r="AG47" s="32" t="s">
        <v>418</v>
      </c>
      <c r="AH47" s="32" t="s">
        <v>418</v>
      </c>
      <c r="AI47" s="32" t="s">
        <v>418</v>
      </c>
      <c r="AJ47" s="32" t="s">
        <v>655</v>
      </c>
      <c r="AK47" s="32" t="s">
        <v>418</v>
      </c>
      <c r="AL47" s="32" t="s">
        <v>655</v>
      </c>
      <c r="AM47" s="32" t="s">
        <v>418</v>
      </c>
      <c r="AN47" s="32" t="s">
        <v>655</v>
      </c>
      <c r="AO47" s="32" t="s">
        <v>414</v>
      </c>
      <c r="AP47" s="32" t="s">
        <v>418</v>
      </c>
      <c r="AQ47" s="32" t="s">
        <v>414</v>
      </c>
      <c r="AR47" s="32" t="s">
        <v>13</v>
      </c>
      <c r="AS47" s="32" t="s">
        <v>418</v>
      </c>
      <c r="AT47" s="32" t="s">
        <v>655</v>
      </c>
      <c r="AU47" s="32" t="s">
        <v>418</v>
      </c>
      <c r="AV47" s="32" t="s">
        <v>655</v>
      </c>
      <c r="AW47" s="32" t="s">
        <v>414</v>
      </c>
      <c r="AX47" s="32" t="s">
        <v>14</v>
      </c>
      <c r="AY47" s="32" t="s">
        <v>414</v>
      </c>
      <c r="AZ47" s="32" t="s">
        <v>14</v>
      </c>
      <c r="BA47" s="32" t="s">
        <v>418</v>
      </c>
      <c r="BB47" s="32" t="s">
        <v>482</v>
      </c>
      <c r="BC47" s="32" t="s">
        <v>418</v>
      </c>
      <c r="BD47" s="32" t="s">
        <v>418</v>
      </c>
      <c r="BE47" s="32" t="s">
        <v>418</v>
      </c>
      <c r="BF47" s="32" t="s">
        <v>418</v>
      </c>
      <c r="BG47" s="198" t="s">
        <v>71</v>
      </c>
      <c r="BH47" s="56">
        <v>40701</v>
      </c>
      <c r="BI47" s="56" t="s">
        <v>418</v>
      </c>
      <c r="BJ47" s="56" t="s">
        <v>635</v>
      </c>
      <c r="BK47" s="32"/>
      <c r="BL47" s="74" t="s">
        <v>553</v>
      </c>
      <c r="BM47" s="1"/>
      <c r="BN47" s="1"/>
      <c r="BO47" s="1"/>
      <c r="BP47" s="1"/>
      <c r="BQ47" s="1"/>
      <c r="BR47" s="1"/>
      <c r="BS47" s="1"/>
      <c r="BT47" s="1"/>
      <c r="BU47" s="1"/>
      <c r="BV47" s="1"/>
      <c r="BW47" s="1"/>
      <c r="BX47" s="1"/>
      <c r="BY47" s="1"/>
      <c r="BZ47" s="1"/>
      <c r="CA47" s="1"/>
    </row>
    <row r="48" spans="1:79" s="1" customFormat="1" ht="409.5" x14ac:dyDescent="0.2">
      <c r="A48" s="54" t="s">
        <v>445</v>
      </c>
      <c r="B48" s="54"/>
      <c r="C48" s="119" t="s">
        <v>414</v>
      </c>
      <c r="D48" s="197" t="s">
        <v>185</v>
      </c>
      <c r="E48" s="31">
        <v>21</v>
      </c>
      <c r="F48" s="31" t="s">
        <v>418</v>
      </c>
      <c r="G48" s="31" t="s">
        <v>408</v>
      </c>
      <c r="H48" s="197" t="s">
        <v>17</v>
      </c>
      <c r="I48" s="197" t="s">
        <v>414</v>
      </c>
      <c r="J48" s="197" t="s">
        <v>414</v>
      </c>
      <c r="K48" s="197" t="s">
        <v>414</v>
      </c>
      <c r="L48" s="197" t="s">
        <v>418</v>
      </c>
      <c r="M48" s="68" t="s">
        <v>418</v>
      </c>
      <c r="N48" s="31" t="s">
        <v>414</v>
      </c>
      <c r="O48" s="31" t="s">
        <v>414</v>
      </c>
      <c r="P48" s="31" t="s">
        <v>418</v>
      </c>
      <c r="Q48" s="31" t="s">
        <v>418</v>
      </c>
      <c r="R48" s="31" t="s">
        <v>414</v>
      </c>
      <c r="S48" s="31" t="s">
        <v>21</v>
      </c>
      <c r="T48" s="31" t="s">
        <v>414</v>
      </c>
      <c r="U48" s="197" t="s">
        <v>186</v>
      </c>
      <c r="V48" s="197" t="s">
        <v>418</v>
      </c>
      <c r="W48" s="197" t="s">
        <v>655</v>
      </c>
      <c r="X48" s="31" t="s">
        <v>414</v>
      </c>
      <c r="Y48" s="31" t="s">
        <v>18</v>
      </c>
      <c r="Z48" s="197" t="s">
        <v>414</v>
      </c>
      <c r="AA48" s="197" t="s">
        <v>418</v>
      </c>
      <c r="AB48" s="197" t="s">
        <v>655</v>
      </c>
      <c r="AC48" s="197" t="s">
        <v>414</v>
      </c>
      <c r="AD48" s="197" t="s">
        <v>19</v>
      </c>
      <c r="AE48" s="197" t="s">
        <v>418</v>
      </c>
      <c r="AF48" s="197" t="s">
        <v>655</v>
      </c>
      <c r="AG48" s="197" t="s">
        <v>418</v>
      </c>
      <c r="AH48" s="31" t="s">
        <v>414</v>
      </c>
      <c r="AI48" s="31" t="s">
        <v>414</v>
      </c>
      <c r="AJ48" s="31" t="s">
        <v>15</v>
      </c>
      <c r="AK48" s="31" t="s">
        <v>414</v>
      </c>
      <c r="AL48" s="31" t="s">
        <v>15</v>
      </c>
      <c r="AM48" s="31" t="s">
        <v>414</v>
      </c>
      <c r="AN48" s="31" t="s">
        <v>16</v>
      </c>
      <c r="AO48" s="31" t="s">
        <v>414</v>
      </c>
      <c r="AP48" s="31" t="s">
        <v>418</v>
      </c>
      <c r="AQ48" s="31" t="s">
        <v>414</v>
      </c>
      <c r="AR48" s="31" t="s">
        <v>22</v>
      </c>
      <c r="AS48" s="31" t="s">
        <v>414</v>
      </c>
      <c r="AT48" s="31" t="s">
        <v>23</v>
      </c>
      <c r="AU48" s="31" t="s">
        <v>418</v>
      </c>
      <c r="AV48" s="31" t="s">
        <v>655</v>
      </c>
      <c r="AW48" s="31" t="s">
        <v>414</v>
      </c>
      <c r="AX48" s="197" t="s">
        <v>20</v>
      </c>
      <c r="AY48" s="31" t="s">
        <v>414</v>
      </c>
      <c r="AZ48" s="197" t="s">
        <v>20</v>
      </c>
      <c r="BA48" s="197" t="s">
        <v>418</v>
      </c>
      <c r="BB48" s="31" t="s">
        <v>474</v>
      </c>
      <c r="BC48" s="31" t="s">
        <v>418</v>
      </c>
      <c r="BD48" s="31" t="s">
        <v>418</v>
      </c>
      <c r="BE48" s="31" t="s">
        <v>418</v>
      </c>
      <c r="BF48" s="31" t="s">
        <v>418</v>
      </c>
      <c r="BG48" s="73" t="s">
        <v>72</v>
      </c>
      <c r="BH48" s="55">
        <v>40299</v>
      </c>
      <c r="BI48" s="55" t="s">
        <v>414</v>
      </c>
      <c r="BJ48" s="183" t="s">
        <v>315</v>
      </c>
      <c r="BK48" s="31" t="s">
        <v>220</v>
      </c>
      <c r="BL48" s="178" t="s">
        <v>40</v>
      </c>
    </row>
    <row r="49" spans="1:79" s="2" customFormat="1" ht="409.5" x14ac:dyDescent="0.2">
      <c r="A49" s="54" t="s">
        <v>400</v>
      </c>
      <c r="B49" s="54"/>
      <c r="C49" s="161" t="s">
        <v>414</v>
      </c>
      <c r="D49" s="32" t="s">
        <v>766</v>
      </c>
      <c r="E49" s="59">
        <v>15</v>
      </c>
      <c r="F49" s="32" t="s">
        <v>418</v>
      </c>
      <c r="G49" s="32" t="s">
        <v>409</v>
      </c>
      <c r="H49" s="32" t="s">
        <v>767</v>
      </c>
      <c r="I49" s="32" t="s">
        <v>418</v>
      </c>
      <c r="J49" s="32" t="s">
        <v>414</v>
      </c>
      <c r="K49" s="32" t="s">
        <v>414</v>
      </c>
      <c r="L49" s="32" t="s">
        <v>418</v>
      </c>
      <c r="M49" s="32" t="s">
        <v>418</v>
      </c>
      <c r="N49" s="32" t="s">
        <v>414</v>
      </c>
      <c r="O49" s="32" t="s">
        <v>414</v>
      </c>
      <c r="P49" s="32" t="s">
        <v>418</v>
      </c>
      <c r="Q49" s="32" t="s">
        <v>414</v>
      </c>
      <c r="R49" s="32" t="s">
        <v>414</v>
      </c>
      <c r="S49" s="32" t="s">
        <v>768</v>
      </c>
      <c r="T49" s="32" t="s">
        <v>414</v>
      </c>
      <c r="U49" s="32" t="s">
        <v>769</v>
      </c>
      <c r="V49" s="32" t="s">
        <v>418</v>
      </c>
      <c r="W49" s="32" t="s">
        <v>655</v>
      </c>
      <c r="X49" s="32" t="s">
        <v>414</v>
      </c>
      <c r="Y49" s="32" t="s">
        <v>187</v>
      </c>
      <c r="Z49" s="32" t="s">
        <v>418</v>
      </c>
      <c r="AA49" s="32" t="s">
        <v>418</v>
      </c>
      <c r="AB49" s="32" t="s">
        <v>188</v>
      </c>
      <c r="AC49" s="32" t="s">
        <v>418</v>
      </c>
      <c r="AD49" s="32" t="s">
        <v>655</v>
      </c>
      <c r="AE49" s="32" t="s">
        <v>414</v>
      </c>
      <c r="AF49" s="32" t="s">
        <v>770</v>
      </c>
      <c r="AG49" s="32" t="s">
        <v>418</v>
      </c>
      <c r="AH49" s="32" t="s">
        <v>418</v>
      </c>
      <c r="AI49" s="32" t="s">
        <v>418</v>
      </c>
      <c r="AJ49" s="32" t="s">
        <v>188</v>
      </c>
      <c r="AK49" s="32" t="s">
        <v>418</v>
      </c>
      <c r="AL49" s="32" t="s">
        <v>189</v>
      </c>
      <c r="AM49" s="32" t="s">
        <v>418</v>
      </c>
      <c r="AN49" s="32" t="s">
        <v>655</v>
      </c>
      <c r="AO49" s="32" t="s">
        <v>418</v>
      </c>
      <c r="AP49" s="32" t="s">
        <v>418</v>
      </c>
      <c r="AQ49" s="32" t="s">
        <v>418</v>
      </c>
      <c r="AR49" s="32" t="s">
        <v>655</v>
      </c>
      <c r="AS49" s="32" t="s">
        <v>418</v>
      </c>
      <c r="AT49" s="32" t="s">
        <v>655</v>
      </c>
      <c r="AU49" s="32" t="s">
        <v>418</v>
      </c>
      <c r="AV49" s="32" t="s">
        <v>655</v>
      </c>
      <c r="AW49" s="32" t="s">
        <v>414</v>
      </c>
      <c r="AX49" s="77" t="s">
        <v>772</v>
      </c>
      <c r="AY49" s="32" t="s">
        <v>414</v>
      </c>
      <c r="AZ49" s="77" t="s">
        <v>773</v>
      </c>
      <c r="BA49" s="77" t="s">
        <v>771</v>
      </c>
      <c r="BB49" s="32" t="s">
        <v>475</v>
      </c>
      <c r="BC49" s="32" t="s">
        <v>418</v>
      </c>
      <c r="BD49" s="32" t="s">
        <v>418</v>
      </c>
      <c r="BE49" s="32" t="s">
        <v>418</v>
      </c>
      <c r="BF49" s="32" t="s">
        <v>418</v>
      </c>
      <c r="BG49" s="198" t="s">
        <v>316</v>
      </c>
      <c r="BH49" s="61">
        <v>39234</v>
      </c>
      <c r="BI49" s="61" t="s">
        <v>418</v>
      </c>
      <c r="BJ49" s="61" t="s">
        <v>635</v>
      </c>
      <c r="BK49" s="32" t="s">
        <v>41</v>
      </c>
      <c r="BL49" s="74" t="s">
        <v>554</v>
      </c>
      <c r="BM49" s="1"/>
      <c r="BN49" s="1"/>
      <c r="BO49" s="1"/>
      <c r="BP49" s="1"/>
      <c r="BQ49" s="1"/>
      <c r="BR49" s="1"/>
      <c r="BS49" s="1"/>
      <c r="BT49" s="1"/>
      <c r="BU49" s="1"/>
      <c r="BV49" s="1"/>
      <c r="BW49" s="1"/>
      <c r="BX49" s="1"/>
      <c r="BY49" s="1"/>
      <c r="BZ49" s="1"/>
      <c r="CA49" s="1"/>
    </row>
    <row r="50" spans="1:79" s="4" customFormat="1" ht="409.5" customHeight="1" x14ac:dyDescent="0.2">
      <c r="A50" s="75" t="s">
        <v>401</v>
      </c>
      <c r="B50" s="75"/>
      <c r="C50" s="65" t="s">
        <v>414</v>
      </c>
      <c r="D50" s="31" t="s">
        <v>774</v>
      </c>
      <c r="E50" s="31">
        <v>14</v>
      </c>
      <c r="F50" s="31" t="s">
        <v>418</v>
      </c>
      <c r="G50" s="31" t="s">
        <v>408</v>
      </c>
      <c r="H50" s="31" t="s">
        <v>655</v>
      </c>
      <c r="I50" s="31" t="s">
        <v>418</v>
      </c>
      <c r="J50" s="31" t="s">
        <v>418</v>
      </c>
      <c r="K50" s="31" t="s">
        <v>418</v>
      </c>
      <c r="L50" s="31" t="s">
        <v>418</v>
      </c>
      <c r="M50" s="68" t="s">
        <v>418</v>
      </c>
      <c r="N50" s="31" t="s">
        <v>414</v>
      </c>
      <c r="O50" s="31" t="s">
        <v>414</v>
      </c>
      <c r="P50" s="31" t="s">
        <v>418</v>
      </c>
      <c r="Q50" s="31" t="s">
        <v>418</v>
      </c>
      <c r="R50" s="31" t="s">
        <v>414</v>
      </c>
      <c r="S50" s="31" t="s">
        <v>775</v>
      </c>
      <c r="T50" s="31" t="s">
        <v>414</v>
      </c>
      <c r="U50" s="31" t="s">
        <v>776</v>
      </c>
      <c r="V50" s="31" t="s">
        <v>418</v>
      </c>
      <c r="W50" s="31" t="s">
        <v>655</v>
      </c>
      <c r="X50" s="31" t="s">
        <v>418</v>
      </c>
      <c r="Y50" s="31" t="s">
        <v>190</v>
      </c>
      <c r="Z50" s="31" t="s">
        <v>418</v>
      </c>
      <c r="AA50" s="31" t="s">
        <v>418</v>
      </c>
      <c r="AB50" s="31" t="s">
        <v>655</v>
      </c>
      <c r="AC50" s="31" t="s">
        <v>414</v>
      </c>
      <c r="AD50" s="31" t="s">
        <v>191</v>
      </c>
      <c r="AE50" s="4" t="s">
        <v>418</v>
      </c>
      <c r="AF50" s="31" t="s">
        <v>655</v>
      </c>
      <c r="AG50" s="31" t="s">
        <v>418</v>
      </c>
      <c r="AH50" s="31" t="s">
        <v>418</v>
      </c>
      <c r="AI50" s="31" t="s">
        <v>414</v>
      </c>
      <c r="AJ50" s="31" t="s">
        <v>777</v>
      </c>
      <c r="AK50" s="31" t="s">
        <v>414</v>
      </c>
      <c r="AL50" s="31" t="s">
        <v>777</v>
      </c>
      <c r="AM50" s="31" t="s">
        <v>418</v>
      </c>
      <c r="AN50" s="31" t="s">
        <v>655</v>
      </c>
      <c r="AO50" s="31" t="s">
        <v>414</v>
      </c>
      <c r="AP50" s="31" t="s">
        <v>418</v>
      </c>
      <c r="AQ50" s="31" t="s">
        <v>414</v>
      </c>
      <c r="AR50" s="31" t="s">
        <v>778</v>
      </c>
      <c r="AS50" s="31" t="s">
        <v>414</v>
      </c>
      <c r="AT50" s="31" t="s">
        <v>779</v>
      </c>
      <c r="AU50" s="31" t="s">
        <v>418</v>
      </c>
      <c r="AV50" s="31" t="s">
        <v>192</v>
      </c>
      <c r="AW50" s="31" t="s">
        <v>414</v>
      </c>
      <c r="AX50" s="31" t="s">
        <v>780</v>
      </c>
      <c r="AY50" s="31" t="s">
        <v>418</v>
      </c>
      <c r="AZ50" s="31" t="s">
        <v>655</v>
      </c>
      <c r="BA50" s="31" t="s">
        <v>781</v>
      </c>
      <c r="BB50" s="31" t="s">
        <v>476</v>
      </c>
      <c r="BC50" s="31" t="s">
        <v>418</v>
      </c>
      <c r="BD50" s="31" t="s">
        <v>418</v>
      </c>
      <c r="BE50" s="31" t="s">
        <v>418</v>
      </c>
      <c r="BF50" s="31" t="s">
        <v>418</v>
      </c>
      <c r="BG50" s="73" t="s">
        <v>317</v>
      </c>
      <c r="BH50" s="55">
        <v>37865</v>
      </c>
      <c r="BI50" s="55" t="s">
        <v>414</v>
      </c>
      <c r="BJ50" s="182" t="s">
        <v>47</v>
      </c>
      <c r="BK50" s="31" t="s">
        <v>42</v>
      </c>
      <c r="BL50" s="188" t="s">
        <v>844</v>
      </c>
      <c r="BM50" s="8"/>
      <c r="BN50" s="8"/>
      <c r="BO50" s="8"/>
      <c r="BP50" s="8"/>
      <c r="BQ50" s="8"/>
      <c r="BR50" s="8"/>
      <c r="BS50" s="8"/>
      <c r="BT50" s="8"/>
      <c r="BU50" s="8"/>
      <c r="BV50" s="8"/>
      <c r="BW50" s="8"/>
      <c r="BX50" s="8"/>
      <c r="BY50" s="8"/>
      <c r="BZ50" s="8"/>
      <c r="CA50" s="8"/>
    </row>
    <row r="51" spans="1:79" s="2" customFormat="1" ht="409.5" x14ac:dyDescent="0.2">
      <c r="A51" s="54" t="s">
        <v>402</v>
      </c>
      <c r="B51" s="54"/>
      <c r="C51" s="161" t="s">
        <v>414</v>
      </c>
      <c r="D51" s="32" t="s">
        <v>782</v>
      </c>
      <c r="E51" s="32">
        <v>14</v>
      </c>
      <c r="F51" s="32" t="s">
        <v>418</v>
      </c>
      <c r="G51" s="32" t="s">
        <v>409</v>
      </c>
      <c r="H51" s="32" t="s">
        <v>783</v>
      </c>
      <c r="I51" s="32" t="s">
        <v>414</v>
      </c>
      <c r="J51" s="32" t="s">
        <v>418</v>
      </c>
      <c r="K51" s="32" t="s">
        <v>414</v>
      </c>
      <c r="L51" s="32" t="s">
        <v>414</v>
      </c>
      <c r="M51" s="32" t="s">
        <v>418</v>
      </c>
      <c r="N51" s="32" t="s">
        <v>414</v>
      </c>
      <c r="O51" s="32" t="s">
        <v>414</v>
      </c>
      <c r="P51" s="32" t="s">
        <v>418</v>
      </c>
      <c r="Q51" s="32" t="s">
        <v>414</v>
      </c>
      <c r="R51" s="32" t="s">
        <v>414</v>
      </c>
      <c r="S51" s="32" t="s">
        <v>784</v>
      </c>
      <c r="T51" s="32" t="s">
        <v>414</v>
      </c>
      <c r="U51" s="32" t="s">
        <v>786</v>
      </c>
      <c r="V51" s="32" t="s">
        <v>418</v>
      </c>
      <c r="W51" s="32" t="s">
        <v>655</v>
      </c>
      <c r="X51" s="32" t="s">
        <v>414</v>
      </c>
      <c r="Y51" s="32" t="s">
        <v>785</v>
      </c>
      <c r="Z51" s="32" t="s">
        <v>418</v>
      </c>
      <c r="AA51" s="32" t="s">
        <v>418</v>
      </c>
      <c r="AB51" s="32" t="s">
        <v>655</v>
      </c>
      <c r="AC51" s="32" t="s">
        <v>418</v>
      </c>
      <c r="AD51" s="32" t="s">
        <v>786</v>
      </c>
      <c r="AE51" s="32" t="s">
        <v>418</v>
      </c>
      <c r="AF51" s="32" t="s">
        <v>655</v>
      </c>
      <c r="AG51" s="32" t="s">
        <v>414</v>
      </c>
      <c r="AH51" s="32" t="s">
        <v>418</v>
      </c>
      <c r="AI51" s="32" t="s">
        <v>418</v>
      </c>
      <c r="AJ51" s="32" t="s">
        <v>787</v>
      </c>
      <c r="AK51" s="32" t="s">
        <v>418</v>
      </c>
      <c r="AL51" s="32" t="s">
        <v>655</v>
      </c>
      <c r="AM51" s="32" t="s">
        <v>414</v>
      </c>
      <c r="AN51" s="32" t="s">
        <v>788</v>
      </c>
      <c r="AO51" s="32" t="s">
        <v>418</v>
      </c>
      <c r="AP51" s="32" t="s">
        <v>418</v>
      </c>
      <c r="AQ51" s="32" t="s">
        <v>414</v>
      </c>
      <c r="AR51" s="32" t="s">
        <v>789</v>
      </c>
      <c r="AS51" s="32" t="s">
        <v>418</v>
      </c>
      <c r="AT51" s="32" t="s">
        <v>361</v>
      </c>
      <c r="AU51" s="32" t="s">
        <v>414</v>
      </c>
      <c r="AV51" s="32" t="s">
        <v>790</v>
      </c>
      <c r="AW51" s="32" t="s">
        <v>414</v>
      </c>
      <c r="AX51" s="32" t="s">
        <v>791</v>
      </c>
      <c r="AY51" s="32" t="s">
        <v>414</v>
      </c>
      <c r="AZ51" s="32" t="s">
        <v>791</v>
      </c>
      <c r="BA51" s="32" t="s">
        <v>792</v>
      </c>
      <c r="BB51" s="32" t="s">
        <v>482</v>
      </c>
      <c r="BC51" s="32" t="s">
        <v>418</v>
      </c>
      <c r="BD51" s="32" t="s">
        <v>418</v>
      </c>
      <c r="BE51" s="32" t="s">
        <v>418</v>
      </c>
      <c r="BF51" s="32" t="s">
        <v>418</v>
      </c>
      <c r="BG51" s="74" t="s">
        <v>318</v>
      </c>
      <c r="BH51" s="56">
        <v>40026</v>
      </c>
      <c r="BI51" s="56" t="s">
        <v>418</v>
      </c>
      <c r="BJ51" s="56" t="s">
        <v>635</v>
      </c>
      <c r="BK51" s="32" t="s">
        <v>441</v>
      </c>
      <c r="BL51" s="74" t="s">
        <v>555</v>
      </c>
      <c r="BM51" s="1"/>
      <c r="BN51" s="1"/>
      <c r="BO51" s="1"/>
      <c r="BP51" s="1"/>
      <c r="BQ51" s="1"/>
      <c r="BR51" s="1"/>
      <c r="BS51" s="1"/>
      <c r="BT51" s="1"/>
      <c r="BU51" s="1"/>
      <c r="BV51" s="1"/>
      <c r="BW51" s="1"/>
      <c r="BX51" s="1"/>
      <c r="BY51" s="1"/>
      <c r="BZ51" s="1"/>
      <c r="CA51" s="1"/>
    </row>
    <row r="52" spans="1:79" s="2" customFormat="1" ht="186" customHeight="1" x14ac:dyDescent="0.2">
      <c r="A52" s="54" t="s">
        <v>403</v>
      </c>
      <c r="B52" s="54"/>
      <c r="C52" s="119" t="s">
        <v>414</v>
      </c>
      <c r="D52" s="31" t="s">
        <v>793</v>
      </c>
      <c r="E52" s="31">
        <v>30</v>
      </c>
      <c r="F52" s="31" t="s">
        <v>414</v>
      </c>
      <c r="G52" s="31" t="s">
        <v>408</v>
      </c>
      <c r="H52" s="31" t="s">
        <v>794</v>
      </c>
      <c r="I52" s="31" t="s">
        <v>414</v>
      </c>
      <c r="J52" s="31" t="s">
        <v>414</v>
      </c>
      <c r="K52" s="31" t="s">
        <v>418</v>
      </c>
      <c r="L52" s="31" t="s">
        <v>414</v>
      </c>
      <c r="M52" s="68" t="s">
        <v>414</v>
      </c>
      <c r="N52" s="31" t="s">
        <v>414</v>
      </c>
      <c r="O52" s="31" t="s">
        <v>414</v>
      </c>
      <c r="P52" s="31" t="s">
        <v>418</v>
      </c>
      <c r="Q52" s="31" t="s">
        <v>418</v>
      </c>
      <c r="R52" s="31" t="s">
        <v>414</v>
      </c>
      <c r="S52" s="68" t="s">
        <v>795</v>
      </c>
      <c r="T52" s="68" t="s">
        <v>414</v>
      </c>
      <c r="U52" s="68" t="s">
        <v>796</v>
      </c>
      <c r="V52" s="68" t="s">
        <v>418</v>
      </c>
      <c r="W52" s="68" t="s">
        <v>655</v>
      </c>
      <c r="X52" s="68" t="s">
        <v>414</v>
      </c>
      <c r="Y52" s="68" t="s">
        <v>797</v>
      </c>
      <c r="Z52" s="68" t="s">
        <v>418</v>
      </c>
      <c r="AA52" s="68" t="s">
        <v>418</v>
      </c>
      <c r="AB52" s="68" t="s">
        <v>655</v>
      </c>
      <c r="AC52" s="68" t="s">
        <v>418</v>
      </c>
      <c r="AD52" s="68" t="s">
        <v>655</v>
      </c>
      <c r="AE52" s="68" t="s">
        <v>418</v>
      </c>
      <c r="AF52" s="68" t="s">
        <v>655</v>
      </c>
      <c r="AG52" s="68" t="s">
        <v>414</v>
      </c>
      <c r="AH52" s="68" t="s">
        <v>418</v>
      </c>
      <c r="AI52" s="68" t="s">
        <v>418</v>
      </c>
      <c r="AJ52" s="68" t="s">
        <v>193</v>
      </c>
      <c r="AK52" s="68" t="s">
        <v>418</v>
      </c>
      <c r="AL52" s="68" t="s">
        <v>655</v>
      </c>
      <c r="AM52" s="68" t="s">
        <v>418</v>
      </c>
      <c r="AN52" s="68" t="s">
        <v>194</v>
      </c>
      <c r="AO52" s="31" t="s">
        <v>418</v>
      </c>
      <c r="AP52" s="31" t="s">
        <v>418</v>
      </c>
      <c r="AQ52" s="31" t="s">
        <v>414</v>
      </c>
      <c r="AR52" s="31" t="s">
        <v>799</v>
      </c>
      <c r="AS52" s="31" t="s">
        <v>418</v>
      </c>
      <c r="AT52" s="31" t="s">
        <v>655</v>
      </c>
      <c r="AU52" s="31" t="s">
        <v>414</v>
      </c>
      <c r="AV52" s="31" t="s">
        <v>798</v>
      </c>
      <c r="AW52" s="31" t="s">
        <v>414</v>
      </c>
      <c r="AX52" s="31" t="s">
        <v>761</v>
      </c>
      <c r="AY52" s="31" t="s">
        <v>414</v>
      </c>
      <c r="AZ52" s="31" t="s">
        <v>762</v>
      </c>
      <c r="BA52" s="31" t="s">
        <v>800</v>
      </c>
      <c r="BB52" s="31" t="s">
        <v>477</v>
      </c>
      <c r="BC52" s="31" t="s">
        <v>418</v>
      </c>
      <c r="BD52" s="31" t="s">
        <v>414</v>
      </c>
      <c r="BE52" s="31" t="s">
        <v>418</v>
      </c>
      <c r="BF52" s="31" t="s">
        <v>418</v>
      </c>
      <c r="BG52" s="199" t="s">
        <v>73</v>
      </c>
      <c r="BH52" s="55">
        <v>39584</v>
      </c>
      <c r="BI52" s="55" t="s">
        <v>414</v>
      </c>
      <c r="BJ52" s="204" t="s">
        <v>48</v>
      </c>
      <c r="BK52" s="31"/>
      <c r="BL52" s="73" t="s">
        <v>501</v>
      </c>
      <c r="BM52" s="1"/>
      <c r="BN52" s="1"/>
      <c r="BO52" s="1"/>
      <c r="BP52" s="1"/>
      <c r="BQ52" s="1"/>
      <c r="BR52" s="1"/>
      <c r="BS52" s="1"/>
      <c r="BT52" s="1"/>
      <c r="BU52" s="1"/>
      <c r="BV52" s="1"/>
      <c r="BW52" s="1"/>
      <c r="BX52" s="1"/>
      <c r="BY52" s="1"/>
      <c r="BZ52" s="1"/>
      <c r="CA52" s="1"/>
    </row>
    <row r="53" spans="1:79" s="2" customFormat="1" ht="409.5" x14ac:dyDescent="0.2">
      <c r="A53" s="54" t="s">
        <v>404</v>
      </c>
      <c r="B53" s="54"/>
      <c r="C53" s="32" t="s">
        <v>414</v>
      </c>
      <c r="D53" s="32" t="s">
        <v>763</v>
      </c>
      <c r="E53" s="59">
        <v>15</v>
      </c>
      <c r="F53" s="32" t="s">
        <v>418</v>
      </c>
      <c r="G53" s="32" t="s">
        <v>409</v>
      </c>
      <c r="H53" s="32" t="s">
        <v>764</v>
      </c>
      <c r="I53" s="32" t="s">
        <v>414</v>
      </c>
      <c r="J53" s="32" t="s">
        <v>414</v>
      </c>
      <c r="K53" s="32" t="s">
        <v>414</v>
      </c>
      <c r="L53" s="32" t="s">
        <v>414</v>
      </c>
      <c r="M53" s="32" t="s">
        <v>414</v>
      </c>
      <c r="N53" s="32" t="s">
        <v>414</v>
      </c>
      <c r="O53" s="32" t="s">
        <v>414</v>
      </c>
      <c r="P53" s="32" t="s">
        <v>418</v>
      </c>
      <c r="Q53" s="32" t="s">
        <v>418</v>
      </c>
      <c r="R53" s="32" t="s">
        <v>414</v>
      </c>
      <c r="S53" s="32" t="s">
        <v>801</v>
      </c>
      <c r="T53" s="32" t="s">
        <v>414</v>
      </c>
      <c r="U53" s="32" t="s">
        <v>802</v>
      </c>
      <c r="V53" s="32" t="s">
        <v>414</v>
      </c>
      <c r="W53" s="32" t="s">
        <v>803</v>
      </c>
      <c r="X53" s="32" t="s">
        <v>414</v>
      </c>
      <c r="Y53" s="32" t="s">
        <v>804</v>
      </c>
      <c r="Z53" s="32" t="s">
        <v>414</v>
      </c>
      <c r="AA53" s="32" t="s">
        <v>418</v>
      </c>
      <c r="AB53" s="32" t="s">
        <v>195</v>
      </c>
      <c r="AC53" s="32" t="s">
        <v>418</v>
      </c>
      <c r="AD53" s="32" t="s">
        <v>655</v>
      </c>
      <c r="AE53" s="32" t="s">
        <v>414</v>
      </c>
      <c r="AF53" s="32" t="s">
        <v>196</v>
      </c>
      <c r="AG53" s="32" t="s">
        <v>418</v>
      </c>
      <c r="AH53" s="32" t="s">
        <v>414</v>
      </c>
      <c r="AI53" s="32" t="s">
        <v>414</v>
      </c>
      <c r="AJ53" s="32" t="s">
        <v>197</v>
      </c>
      <c r="AK53" s="32" t="s">
        <v>414</v>
      </c>
      <c r="AL53" s="32" t="s">
        <v>197</v>
      </c>
      <c r="AM53" s="32" t="s">
        <v>414</v>
      </c>
      <c r="AN53" s="32" t="s">
        <v>805</v>
      </c>
      <c r="AO53" s="32" t="s">
        <v>414</v>
      </c>
      <c r="AP53" s="32" t="s">
        <v>418</v>
      </c>
      <c r="AQ53" s="32" t="s">
        <v>414</v>
      </c>
      <c r="AR53" s="32" t="s">
        <v>488</v>
      </c>
      <c r="AS53" s="32" t="s">
        <v>418</v>
      </c>
      <c r="AT53" s="32" t="s">
        <v>655</v>
      </c>
      <c r="AU53" s="32" t="s">
        <v>414</v>
      </c>
      <c r="AV53" s="32" t="s">
        <v>198</v>
      </c>
      <c r="AW53" s="32" t="s">
        <v>414</v>
      </c>
      <c r="AX53" s="32" t="s">
        <v>806</v>
      </c>
      <c r="AY53" s="32" t="s">
        <v>414</v>
      </c>
      <c r="AZ53" s="32" t="s">
        <v>808</v>
      </c>
      <c r="BA53" s="32" t="s">
        <v>807</v>
      </c>
      <c r="BB53" s="32" t="s">
        <v>478</v>
      </c>
      <c r="BC53" s="32" t="s">
        <v>414</v>
      </c>
      <c r="BD53" s="32" t="s">
        <v>418</v>
      </c>
      <c r="BE53" s="32" t="s">
        <v>418</v>
      </c>
      <c r="BF53" s="32" t="s">
        <v>418</v>
      </c>
      <c r="BG53" s="74" t="s">
        <v>328</v>
      </c>
      <c r="BH53" s="56">
        <v>40289</v>
      </c>
      <c r="BI53" s="56" t="s">
        <v>414</v>
      </c>
      <c r="BJ53" s="182" t="s">
        <v>329</v>
      </c>
      <c r="BK53" s="32" t="s">
        <v>487</v>
      </c>
      <c r="BL53" s="74" t="s">
        <v>556</v>
      </c>
      <c r="BM53" s="1"/>
      <c r="BN53" s="1"/>
      <c r="BO53" s="1"/>
      <c r="BP53" s="1"/>
      <c r="BQ53" s="1"/>
      <c r="BR53" s="1"/>
      <c r="BS53" s="1"/>
      <c r="BT53" s="1"/>
      <c r="BU53" s="1"/>
      <c r="BV53" s="1"/>
      <c r="BW53" s="1"/>
      <c r="BX53" s="1"/>
      <c r="BY53" s="1"/>
      <c r="BZ53" s="1"/>
      <c r="CA53" s="1"/>
    </row>
    <row r="54" spans="1:79" s="2" customFormat="1" ht="202.5" customHeight="1" x14ac:dyDescent="0.2">
      <c r="A54" s="54" t="s">
        <v>405</v>
      </c>
      <c r="B54" s="205" t="s">
        <v>865</v>
      </c>
      <c r="C54" s="119" t="s">
        <v>414</v>
      </c>
      <c r="D54" s="31" t="s">
        <v>809</v>
      </c>
      <c r="E54" s="57" t="s">
        <v>361</v>
      </c>
      <c r="F54" s="31" t="s">
        <v>418</v>
      </c>
      <c r="G54" s="31" t="s">
        <v>409</v>
      </c>
      <c r="H54" s="31" t="s">
        <v>361</v>
      </c>
      <c r="I54" s="31" t="s">
        <v>418</v>
      </c>
      <c r="J54" s="31" t="s">
        <v>414</v>
      </c>
      <c r="K54" s="31" t="s">
        <v>414</v>
      </c>
      <c r="L54" s="31" t="s">
        <v>418</v>
      </c>
      <c r="M54" s="68" t="s">
        <v>418</v>
      </c>
      <c r="N54" s="31" t="s">
        <v>414</v>
      </c>
      <c r="O54" s="31" t="s">
        <v>414</v>
      </c>
      <c r="P54" s="31" t="s">
        <v>414</v>
      </c>
      <c r="Q54" s="31" t="s">
        <v>414</v>
      </c>
      <c r="R54" s="31" t="s">
        <v>414</v>
      </c>
      <c r="S54" s="31" t="s">
        <v>810</v>
      </c>
      <c r="T54" s="31" t="s">
        <v>414</v>
      </c>
      <c r="U54" s="31" t="s">
        <v>811</v>
      </c>
      <c r="V54" s="31" t="s">
        <v>418</v>
      </c>
      <c r="W54" s="31" t="s">
        <v>655</v>
      </c>
      <c r="X54" s="31" t="s">
        <v>414</v>
      </c>
      <c r="Y54" s="31" t="s">
        <v>812</v>
      </c>
      <c r="Z54" s="31" t="s">
        <v>418</v>
      </c>
      <c r="AA54" s="31" t="s">
        <v>418</v>
      </c>
      <c r="AB54" s="31" t="s">
        <v>655</v>
      </c>
      <c r="AC54" s="31" t="s">
        <v>418</v>
      </c>
      <c r="AD54" s="31" t="s">
        <v>655</v>
      </c>
      <c r="AE54" s="31" t="s">
        <v>418</v>
      </c>
      <c r="AF54" s="31" t="s">
        <v>655</v>
      </c>
      <c r="AG54" s="31" t="s">
        <v>414</v>
      </c>
      <c r="AH54" s="31" t="s">
        <v>418</v>
      </c>
      <c r="AI54" s="31" t="s">
        <v>418</v>
      </c>
      <c r="AJ54" s="31" t="s">
        <v>655</v>
      </c>
      <c r="AK54" s="31" t="s">
        <v>418</v>
      </c>
      <c r="AL54" s="31" t="s">
        <v>655</v>
      </c>
      <c r="AM54" s="31" t="s">
        <v>418</v>
      </c>
      <c r="AN54" s="31" t="s">
        <v>655</v>
      </c>
      <c r="AO54" s="31" t="s">
        <v>414</v>
      </c>
      <c r="AP54" s="31" t="s">
        <v>418</v>
      </c>
      <c r="AQ54" s="31" t="s">
        <v>414</v>
      </c>
      <c r="AR54" s="31" t="s">
        <v>813</v>
      </c>
      <c r="AS54" s="31" t="s">
        <v>418</v>
      </c>
      <c r="AT54" s="31" t="s">
        <v>655</v>
      </c>
      <c r="AU54" s="31" t="s">
        <v>418</v>
      </c>
      <c r="AV54" s="31" t="s">
        <v>655</v>
      </c>
      <c r="AW54" s="31" t="s">
        <v>414</v>
      </c>
      <c r="AX54" s="31" t="s">
        <v>815</v>
      </c>
      <c r="AY54" s="31" t="s">
        <v>414</v>
      </c>
      <c r="AZ54" s="31" t="s">
        <v>814</v>
      </c>
      <c r="BA54" s="31" t="s">
        <v>816</v>
      </c>
      <c r="BB54" s="31" t="s">
        <v>635</v>
      </c>
      <c r="BC54" s="31" t="s">
        <v>418</v>
      </c>
      <c r="BD54" s="31" t="s">
        <v>418</v>
      </c>
      <c r="BE54" s="31" t="s">
        <v>418</v>
      </c>
      <c r="BF54" s="31" t="s">
        <v>414</v>
      </c>
      <c r="BG54" s="73" t="s">
        <v>74</v>
      </c>
      <c r="BH54" s="58">
        <v>40678</v>
      </c>
      <c r="BI54" s="58" t="s">
        <v>418</v>
      </c>
      <c r="BJ54" s="58" t="s">
        <v>635</v>
      </c>
      <c r="BK54" s="179"/>
      <c r="BL54" s="178" t="s">
        <v>43</v>
      </c>
      <c r="BM54" s="1"/>
      <c r="BN54" s="1"/>
      <c r="BO54" s="1"/>
      <c r="BP54" s="1"/>
      <c r="BQ54" s="1"/>
      <c r="BR54" s="1"/>
      <c r="BS54" s="1"/>
      <c r="BT54" s="1"/>
      <c r="BU54" s="1"/>
      <c r="BV54" s="1"/>
      <c r="BW54" s="1"/>
      <c r="BX54" s="1"/>
      <c r="BY54" s="1"/>
      <c r="BZ54" s="1"/>
      <c r="CA54" s="1"/>
    </row>
    <row r="55" spans="1:79" s="2" customFormat="1" ht="409.5" x14ac:dyDescent="0.2">
      <c r="A55" s="54" t="s">
        <v>520</v>
      </c>
      <c r="B55" s="54"/>
      <c r="C55" s="161" t="s">
        <v>414</v>
      </c>
      <c r="D55" s="32" t="s">
        <v>233</v>
      </c>
      <c r="E55" s="59">
        <v>15</v>
      </c>
      <c r="F55" s="32" t="s">
        <v>418</v>
      </c>
      <c r="G55" s="32" t="s">
        <v>408</v>
      </c>
      <c r="H55" s="32" t="s">
        <v>234</v>
      </c>
      <c r="I55" s="32" t="s">
        <v>414</v>
      </c>
      <c r="J55" s="32" t="s">
        <v>418</v>
      </c>
      <c r="K55" s="32" t="s">
        <v>418</v>
      </c>
      <c r="L55" s="32" t="s">
        <v>414</v>
      </c>
      <c r="M55" s="32" t="s">
        <v>418</v>
      </c>
      <c r="N55" s="32" t="s">
        <v>414</v>
      </c>
      <c r="O55" s="32" t="s">
        <v>414</v>
      </c>
      <c r="P55" s="32" t="s">
        <v>418</v>
      </c>
      <c r="Q55" s="32" t="s">
        <v>414</v>
      </c>
      <c r="R55" s="32" t="s">
        <v>414</v>
      </c>
      <c r="S55" s="32" t="s">
        <v>235</v>
      </c>
      <c r="T55" s="32" t="s">
        <v>414</v>
      </c>
      <c r="U55" s="32" t="s">
        <v>172</v>
      </c>
      <c r="V55" s="32" t="s">
        <v>418</v>
      </c>
      <c r="W55" s="32" t="s">
        <v>361</v>
      </c>
      <c r="X55" s="32" t="s">
        <v>418</v>
      </c>
      <c r="Y55" s="32" t="s">
        <v>319</v>
      </c>
      <c r="Z55" s="32" t="s">
        <v>418</v>
      </c>
      <c r="AA55" s="32" t="s">
        <v>418</v>
      </c>
      <c r="AB55" s="32" t="s">
        <v>319</v>
      </c>
      <c r="AC55" s="32" t="s">
        <v>414</v>
      </c>
      <c r="AD55" s="32" t="s">
        <v>173</v>
      </c>
      <c r="AE55" s="32" t="s">
        <v>418</v>
      </c>
      <c r="AF55" s="32" t="s">
        <v>361</v>
      </c>
      <c r="AG55" s="32" t="s">
        <v>414</v>
      </c>
      <c r="AH55" s="32" t="s">
        <v>418</v>
      </c>
      <c r="AI55" s="32" t="s">
        <v>418</v>
      </c>
      <c r="AJ55" s="32" t="s">
        <v>319</v>
      </c>
      <c r="AK55" s="32" t="s">
        <v>418</v>
      </c>
      <c r="AL55" s="32" t="s">
        <v>319</v>
      </c>
      <c r="AM55" s="32" t="s">
        <v>418</v>
      </c>
      <c r="AN55" s="32" t="s">
        <v>319</v>
      </c>
      <c r="AO55" s="32" t="s">
        <v>418</v>
      </c>
      <c r="AP55" s="32" t="s">
        <v>414</v>
      </c>
      <c r="AQ55" s="32" t="s">
        <v>418</v>
      </c>
      <c r="AR55" s="32" t="s">
        <v>319</v>
      </c>
      <c r="AS55" s="32" t="s">
        <v>418</v>
      </c>
      <c r="AT55" s="32" t="s">
        <v>319</v>
      </c>
      <c r="AU55" s="32" t="s">
        <v>418</v>
      </c>
      <c r="AV55" s="32" t="s">
        <v>319</v>
      </c>
      <c r="AW55" s="32" t="s">
        <v>414</v>
      </c>
      <c r="AX55" s="32" t="s">
        <v>174</v>
      </c>
      <c r="AY55" s="32" t="s">
        <v>414</v>
      </c>
      <c r="AZ55" s="32" t="s">
        <v>174</v>
      </c>
      <c r="BA55" s="32" t="s">
        <v>418</v>
      </c>
      <c r="BB55" s="32" t="s">
        <v>479</v>
      </c>
      <c r="BC55" s="32" t="s">
        <v>418</v>
      </c>
      <c r="BD55" s="32" t="s">
        <v>418</v>
      </c>
      <c r="BE55" s="32" t="s">
        <v>418</v>
      </c>
      <c r="BF55" s="32" t="s">
        <v>418</v>
      </c>
      <c r="BG55" s="198" t="s">
        <v>81</v>
      </c>
      <c r="BH55" s="56">
        <v>36669</v>
      </c>
      <c r="BI55" s="56" t="s">
        <v>418</v>
      </c>
      <c r="BJ55" s="56" t="s">
        <v>635</v>
      </c>
      <c r="BK55" s="32"/>
      <c r="BL55" s="74" t="s">
        <v>497</v>
      </c>
      <c r="BM55" s="1"/>
      <c r="BN55" s="1"/>
      <c r="BO55" s="1"/>
      <c r="BP55" s="1"/>
      <c r="BQ55" s="1"/>
      <c r="BR55" s="1"/>
      <c r="BS55" s="1"/>
      <c r="BT55" s="1"/>
      <c r="BU55" s="1"/>
      <c r="BV55" s="1"/>
      <c r="BW55" s="1"/>
      <c r="BX55" s="1"/>
      <c r="BY55" s="1"/>
      <c r="BZ55" s="1"/>
      <c r="CA55" s="1"/>
    </row>
    <row r="56" spans="1:79" s="2" customFormat="1" ht="409.5" x14ac:dyDescent="0.2">
      <c r="A56" s="54" t="s">
        <v>433</v>
      </c>
      <c r="B56" s="54"/>
      <c r="C56" s="119" t="s">
        <v>414</v>
      </c>
      <c r="D56" s="31" t="s">
        <v>817</v>
      </c>
      <c r="E56" s="57">
        <v>10</v>
      </c>
      <c r="F56" s="31" t="s">
        <v>418</v>
      </c>
      <c r="G56" s="31" t="s">
        <v>409</v>
      </c>
      <c r="H56" s="31" t="s">
        <v>361</v>
      </c>
      <c r="I56" s="31" t="s">
        <v>418</v>
      </c>
      <c r="J56" s="31" t="s">
        <v>414</v>
      </c>
      <c r="K56" s="31" t="s">
        <v>418</v>
      </c>
      <c r="L56" s="31" t="s">
        <v>418</v>
      </c>
      <c r="M56" s="68" t="s">
        <v>418</v>
      </c>
      <c r="N56" s="31" t="s">
        <v>414</v>
      </c>
      <c r="O56" s="31" t="s">
        <v>414</v>
      </c>
      <c r="P56" s="31" t="s">
        <v>414</v>
      </c>
      <c r="Q56" s="31" t="s">
        <v>414</v>
      </c>
      <c r="R56" s="31" t="s">
        <v>414</v>
      </c>
      <c r="S56" s="31" t="s">
        <v>818</v>
      </c>
      <c r="T56" s="31" t="s">
        <v>414</v>
      </c>
      <c r="U56" s="31" t="s">
        <v>819</v>
      </c>
      <c r="V56" s="31" t="s">
        <v>418</v>
      </c>
      <c r="W56" s="31" t="s">
        <v>655</v>
      </c>
      <c r="X56" s="31" t="s">
        <v>418</v>
      </c>
      <c r="Y56" s="31" t="s">
        <v>655</v>
      </c>
      <c r="Z56" s="31" t="s">
        <v>418</v>
      </c>
      <c r="AA56" s="31" t="s">
        <v>418</v>
      </c>
      <c r="AB56" s="31" t="s">
        <v>655</v>
      </c>
      <c r="AC56" s="31" t="s">
        <v>414</v>
      </c>
      <c r="AD56" s="31" t="s">
        <v>819</v>
      </c>
      <c r="AE56" s="31" t="s">
        <v>418</v>
      </c>
      <c r="AF56" s="31" t="s">
        <v>655</v>
      </c>
      <c r="AG56" s="31" t="s">
        <v>414</v>
      </c>
      <c r="AH56" s="31" t="s">
        <v>418</v>
      </c>
      <c r="AI56" s="31" t="s">
        <v>414</v>
      </c>
      <c r="AJ56" s="31" t="s">
        <v>820</v>
      </c>
      <c r="AK56" s="31" t="s">
        <v>414</v>
      </c>
      <c r="AL56" s="31" t="s">
        <v>820</v>
      </c>
      <c r="AM56" s="31" t="s">
        <v>418</v>
      </c>
      <c r="AN56" s="31" t="s">
        <v>655</v>
      </c>
      <c r="AO56" s="31" t="s">
        <v>414</v>
      </c>
      <c r="AP56" s="31" t="s">
        <v>418</v>
      </c>
      <c r="AQ56" s="31" t="s">
        <v>414</v>
      </c>
      <c r="AR56" s="31" t="s">
        <v>821</v>
      </c>
      <c r="AS56" s="31" t="s">
        <v>418</v>
      </c>
      <c r="AT56" s="31" t="s">
        <v>655</v>
      </c>
      <c r="AU56" s="31" t="s">
        <v>418</v>
      </c>
      <c r="AV56" s="31" t="s">
        <v>655</v>
      </c>
      <c r="AW56" s="31" t="s">
        <v>414</v>
      </c>
      <c r="AX56" s="31" t="s">
        <v>822</v>
      </c>
      <c r="AY56" s="31" t="s">
        <v>414</v>
      </c>
      <c r="AZ56" s="31" t="s">
        <v>822</v>
      </c>
      <c r="BA56" s="31" t="s">
        <v>418</v>
      </c>
      <c r="BB56" s="31" t="s">
        <v>635</v>
      </c>
      <c r="BC56" s="31" t="s">
        <v>418</v>
      </c>
      <c r="BD56" s="31" t="s">
        <v>418</v>
      </c>
      <c r="BE56" s="31" t="s">
        <v>418</v>
      </c>
      <c r="BF56" s="31" t="s">
        <v>418</v>
      </c>
      <c r="BG56" s="73" t="s">
        <v>572</v>
      </c>
      <c r="BH56" s="58">
        <v>38812</v>
      </c>
      <c r="BI56" s="58" t="s">
        <v>418</v>
      </c>
      <c r="BJ56" s="58" t="s">
        <v>635</v>
      </c>
      <c r="BK56" s="62"/>
      <c r="BL56" s="73" t="s">
        <v>44</v>
      </c>
      <c r="BM56" s="1"/>
      <c r="BN56" s="1"/>
      <c r="BO56" s="1"/>
      <c r="BP56" s="1"/>
      <c r="BQ56" s="1"/>
      <c r="BR56" s="1"/>
      <c r="BS56" s="1"/>
      <c r="BT56" s="1"/>
      <c r="BU56" s="1"/>
      <c r="BV56" s="1"/>
      <c r="BW56" s="1"/>
      <c r="BX56" s="1"/>
      <c r="BY56" s="1"/>
      <c r="BZ56" s="1"/>
      <c r="CA56" s="1"/>
    </row>
    <row r="57" spans="1:79" s="2" customFormat="1" ht="247.5" customHeight="1" x14ac:dyDescent="0.2">
      <c r="A57" s="54" t="s">
        <v>406</v>
      </c>
      <c r="B57" s="54"/>
      <c r="C57" s="32" t="s">
        <v>414</v>
      </c>
      <c r="D57" s="32" t="s">
        <v>823</v>
      </c>
      <c r="E57" s="32">
        <v>10</v>
      </c>
      <c r="F57" s="32" t="s">
        <v>418</v>
      </c>
      <c r="G57" s="32" t="s">
        <v>408</v>
      </c>
      <c r="H57" s="32" t="s">
        <v>824</v>
      </c>
      <c r="I57" s="32" t="s">
        <v>418</v>
      </c>
      <c r="J57" s="32" t="s">
        <v>418</v>
      </c>
      <c r="K57" s="32" t="s">
        <v>418</v>
      </c>
      <c r="L57" s="32" t="s">
        <v>414</v>
      </c>
      <c r="M57" s="32" t="s">
        <v>418</v>
      </c>
      <c r="N57" s="32" t="s">
        <v>414</v>
      </c>
      <c r="O57" s="32" t="s">
        <v>414</v>
      </c>
      <c r="P57" s="32" t="s">
        <v>418</v>
      </c>
      <c r="Q57" s="32" t="s">
        <v>418</v>
      </c>
      <c r="R57" s="32" t="s">
        <v>418</v>
      </c>
      <c r="S57" s="32" t="s">
        <v>361</v>
      </c>
      <c r="T57" s="32" t="s">
        <v>414</v>
      </c>
      <c r="U57" s="32" t="s">
        <v>825</v>
      </c>
      <c r="V57" s="32" t="s">
        <v>418</v>
      </c>
      <c r="W57" s="32" t="s">
        <v>655</v>
      </c>
      <c r="X57" s="32" t="s">
        <v>418</v>
      </c>
      <c r="Y57" s="32" t="s">
        <v>175</v>
      </c>
      <c r="Z57" s="32" t="s">
        <v>418</v>
      </c>
      <c r="AA57" s="32" t="s">
        <v>414</v>
      </c>
      <c r="AB57" s="32" t="s">
        <v>826</v>
      </c>
      <c r="AC57" s="32" t="s">
        <v>418</v>
      </c>
      <c r="AD57" s="32" t="s">
        <v>655</v>
      </c>
      <c r="AE57" s="32" t="s">
        <v>418</v>
      </c>
      <c r="AF57" s="32" t="s">
        <v>655</v>
      </c>
      <c r="AG57" s="32" t="s">
        <v>414</v>
      </c>
      <c r="AH57" s="32" t="s">
        <v>418</v>
      </c>
      <c r="AI57" s="32" t="s">
        <v>418</v>
      </c>
      <c r="AJ57" s="32" t="s">
        <v>655</v>
      </c>
      <c r="AK57" s="32" t="s">
        <v>418</v>
      </c>
      <c r="AL57" s="32" t="s">
        <v>655</v>
      </c>
      <c r="AM57" s="32" t="s">
        <v>418</v>
      </c>
      <c r="AN57" s="32" t="s">
        <v>176</v>
      </c>
      <c r="AO57" s="32" t="s">
        <v>414</v>
      </c>
      <c r="AP57" s="32" t="s">
        <v>418</v>
      </c>
      <c r="AQ57" s="32" t="s">
        <v>414</v>
      </c>
      <c r="AR57" s="32" t="s">
        <v>827</v>
      </c>
      <c r="AS57" s="32" t="s">
        <v>418</v>
      </c>
      <c r="AT57" s="32" t="s">
        <v>655</v>
      </c>
      <c r="AU57" s="32" t="s">
        <v>418</v>
      </c>
      <c r="AV57" s="32" t="s">
        <v>655</v>
      </c>
      <c r="AW57" s="32" t="s">
        <v>414</v>
      </c>
      <c r="AX57" s="32" t="s">
        <v>828</v>
      </c>
      <c r="AY57" s="32" t="s">
        <v>414</v>
      </c>
      <c r="AZ57" s="32" t="s">
        <v>830</v>
      </c>
      <c r="BA57" s="60" t="s">
        <v>829</v>
      </c>
      <c r="BB57" s="32" t="s">
        <v>482</v>
      </c>
      <c r="BC57" s="32" t="s">
        <v>418</v>
      </c>
      <c r="BD57" s="32" t="s">
        <v>418</v>
      </c>
      <c r="BE57" s="32" t="s">
        <v>418</v>
      </c>
      <c r="BF57" s="32" t="s">
        <v>418</v>
      </c>
      <c r="BG57" s="198" t="s">
        <v>75</v>
      </c>
      <c r="BH57" s="56">
        <v>39934</v>
      </c>
      <c r="BI57" s="56" t="s">
        <v>418</v>
      </c>
      <c r="BJ57" s="56" t="s">
        <v>635</v>
      </c>
      <c r="BK57" s="32"/>
      <c r="BL57" s="74" t="s">
        <v>514</v>
      </c>
      <c r="BM57" s="1"/>
      <c r="BN57" s="1"/>
      <c r="BO57" s="1"/>
      <c r="BP57" s="1"/>
      <c r="BQ57" s="1"/>
      <c r="BR57" s="1"/>
      <c r="BS57" s="1"/>
      <c r="BT57" s="1"/>
      <c r="BU57" s="1"/>
      <c r="BV57" s="1"/>
      <c r="BW57" s="1"/>
      <c r="BX57" s="1"/>
      <c r="BY57" s="1"/>
      <c r="BZ57" s="1"/>
      <c r="CA57" s="1"/>
    </row>
    <row r="58" spans="1:79" s="2" customFormat="1" ht="214.5" customHeight="1" x14ac:dyDescent="0.2">
      <c r="A58" s="54" t="s">
        <v>407</v>
      </c>
      <c r="B58" s="54"/>
      <c r="C58" s="119" t="s">
        <v>414</v>
      </c>
      <c r="D58" s="31" t="s">
        <v>831</v>
      </c>
      <c r="E58" s="57">
        <v>14</v>
      </c>
      <c r="F58" s="31" t="s">
        <v>418</v>
      </c>
      <c r="G58" s="31" t="s">
        <v>409</v>
      </c>
      <c r="H58" s="31" t="s">
        <v>177</v>
      </c>
      <c r="I58" s="31" t="s">
        <v>418</v>
      </c>
      <c r="J58" s="31" t="s">
        <v>418</v>
      </c>
      <c r="K58" s="31" t="s">
        <v>418</v>
      </c>
      <c r="L58" s="31" t="s">
        <v>418</v>
      </c>
      <c r="M58" s="68" t="s">
        <v>418</v>
      </c>
      <c r="N58" s="31" t="s">
        <v>414</v>
      </c>
      <c r="O58" s="31" t="s">
        <v>414</v>
      </c>
      <c r="P58" s="31" t="s">
        <v>414</v>
      </c>
      <c r="Q58" s="31" t="s">
        <v>418</v>
      </c>
      <c r="R58" s="31" t="s">
        <v>414</v>
      </c>
      <c r="S58" s="31" t="s">
        <v>832</v>
      </c>
      <c r="T58" s="31" t="s">
        <v>414</v>
      </c>
      <c r="U58" s="31" t="s">
        <v>833</v>
      </c>
      <c r="V58" s="31" t="s">
        <v>418</v>
      </c>
      <c r="W58" s="31" t="s">
        <v>655</v>
      </c>
      <c r="X58" s="31" t="s">
        <v>414</v>
      </c>
      <c r="Y58" s="31" t="s">
        <v>833</v>
      </c>
      <c r="Z58" s="31" t="s">
        <v>418</v>
      </c>
      <c r="AA58" s="31" t="s">
        <v>418</v>
      </c>
      <c r="AB58" s="31" t="s">
        <v>655</v>
      </c>
      <c r="AC58" s="31" t="s">
        <v>418</v>
      </c>
      <c r="AD58" s="31" t="s">
        <v>655</v>
      </c>
      <c r="AE58" s="31" t="s">
        <v>418</v>
      </c>
      <c r="AF58" s="31" t="s">
        <v>655</v>
      </c>
      <c r="AG58" s="31" t="s">
        <v>414</v>
      </c>
      <c r="AH58" s="31" t="s">
        <v>418</v>
      </c>
      <c r="AI58" s="31" t="s">
        <v>414</v>
      </c>
      <c r="AJ58" s="31" t="s">
        <v>834</v>
      </c>
      <c r="AK58" s="31" t="s">
        <v>418</v>
      </c>
      <c r="AL58" s="31" t="s">
        <v>655</v>
      </c>
      <c r="AM58" s="31" t="s">
        <v>418</v>
      </c>
      <c r="AN58" s="31" t="s">
        <v>655</v>
      </c>
      <c r="AO58" s="31" t="s">
        <v>414</v>
      </c>
      <c r="AP58" s="31" t="s">
        <v>418</v>
      </c>
      <c r="AQ58" s="31" t="s">
        <v>414</v>
      </c>
      <c r="AR58" s="31" t="s">
        <v>835</v>
      </c>
      <c r="AS58" s="31" t="s">
        <v>418</v>
      </c>
      <c r="AT58" s="31" t="s">
        <v>655</v>
      </c>
      <c r="AU58" s="31" t="s">
        <v>418</v>
      </c>
      <c r="AV58" s="31" t="s">
        <v>655</v>
      </c>
      <c r="AW58" s="31" t="s">
        <v>414</v>
      </c>
      <c r="AX58" s="31" t="s">
        <v>837</v>
      </c>
      <c r="AY58" s="31" t="s">
        <v>414</v>
      </c>
      <c r="AZ58" s="31" t="s">
        <v>836</v>
      </c>
      <c r="BA58" s="31" t="s">
        <v>361</v>
      </c>
      <c r="BB58" s="31" t="s">
        <v>482</v>
      </c>
      <c r="BC58" s="31" t="s">
        <v>418</v>
      </c>
      <c r="BD58" s="31" t="s">
        <v>414</v>
      </c>
      <c r="BE58" s="31" t="s">
        <v>414</v>
      </c>
      <c r="BF58" s="31" t="s">
        <v>418</v>
      </c>
      <c r="BG58" s="199" t="s">
        <v>82</v>
      </c>
      <c r="BH58" s="58">
        <v>40360</v>
      </c>
      <c r="BI58" s="58" t="s">
        <v>418</v>
      </c>
      <c r="BJ58" s="58" t="s">
        <v>635</v>
      </c>
      <c r="BK58" s="57"/>
      <c r="BL58" s="73" t="s">
        <v>515</v>
      </c>
      <c r="BM58" s="1"/>
      <c r="BN58" s="1"/>
      <c r="BO58" s="1"/>
      <c r="BP58" s="1"/>
      <c r="BQ58" s="1"/>
      <c r="BR58" s="1"/>
      <c r="BS58" s="1"/>
      <c r="BT58" s="1"/>
      <c r="BU58" s="1"/>
      <c r="BV58" s="1"/>
      <c r="BW58" s="1"/>
      <c r="BX58" s="1"/>
      <c r="BY58" s="1"/>
      <c r="BZ58" s="1"/>
      <c r="CA58" s="1"/>
    </row>
    <row r="59" spans="1:79" s="4" customFormat="1" x14ac:dyDescent="0.2">
      <c r="A59" s="63" t="s">
        <v>523</v>
      </c>
      <c r="B59" s="63"/>
      <c r="C59" s="120"/>
      <c r="D59" s="64"/>
      <c r="E59" s="64"/>
      <c r="F59" s="64">
        <f>COUNTIF(F6:F58,"Yes")</f>
        <v>13</v>
      </c>
      <c r="G59" s="64">
        <f>COUNTIF(G6:G58,"&gt;17.9""")</f>
        <v>53</v>
      </c>
      <c r="H59" s="64"/>
      <c r="I59" s="64"/>
      <c r="J59" s="64"/>
      <c r="K59" s="64"/>
      <c r="L59" s="64"/>
      <c r="M59" s="64">
        <f>COUNTIF(M6:M58,"Yes")</f>
        <v>10</v>
      </c>
      <c r="N59" s="64">
        <f>COUNTIF(N6:N58,"Yes")</f>
        <v>45</v>
      </c>
      <c r="O59" s="64"/>
      <c r="P59" s="64"/>
      <c r="Q59" s="64"/>
      <c r="R59" s="64">
        <f>COUNTIF(R6:R58,"Yes")</f>
        <v>52</v>
      </c>
      <c r="S59" s="64"/>
      <c r="T59" s="64"/>
      <c r="U59" s="64"/>
      <c r="V59" s="64"/>
      <c r="W59" s="64"/>
      <c r="X59" s="64"/>
      <c r="Y59" s="64"/>
      <c r="Z59" s="64"/>
      <c r="AA59" s="64"/>
      <c r="AB59" s="64"/>
      <c r="AC59" s="64"/>
      <c r="AD59" s="64"/>
      <c r="AE59" s="64"/>
      <c r="AF59" s="64"/>
      <c r="AG59" s="64"/>
      <c r="AH59" s="64"/>
      <c r="AI59" s="64"/>
      <c r="AJ59" s="64"/>
      <c r="AK59" s="64"/>
      <c r="AL59" s="64"/>
      <c r="AM59" s="64"/>
      <c r="AN59" s="64"/>
      <c r="AO59" s="64">
        <f>COUNTIF(AO6:AO58,"Yes")</f>
        <v>25</v>
      </c>
      <c r="AP59" s="64">
        <f>COUNTIF(AP6:AP58,"Yes")</f>
        <v>18</v>
      </c>
      <c r="AQ59" s="64"/>
      <c r="AR59" s="64"/>
      <c r="AS59" s="64"/>
      <c r="AT59" s="64"/>
      <c r="AU59" s="64"/>
      <c r="AV59" s="64"/>
      <c r="AW59" s="64">
        <f>COUNTIF(AW6:AW58,"Yes")</f>
        <v>49</v>
      </c>
      <c r="AX59" s="64"/>
      <c r="AY59" s="64">
        <f>COUNTIF(AY6:AY58,"Yes")</f>
        <v>43</v>
      </c>
      <c r="AZ59" s="64"/>
      <c r="BA59" s="64"/>
      <c r="BB59" s="64">
        <f>51-(COUNTIF(BB6:BB58,"None"))</f>
        <v>42</v>
      </c>
      <c r="BC59" s="64"/>
      <c r="BD59" s="64">
        <f>COUNTIF(BD6:BD58,"Yes")</f>
        <v>14</v>
      </c>
      <c r="BE59" s="64"/>
      <c r="BF59" s="64"/>
      <c r="BG59" s="21"/>
      <c r="BH59" s="22"/>
      <c r="BI59" s="22"/>
      <c r="BJ59" s="22"/>
      <c r="BK59" s="21"/>
      <c r="BL59" s="87"/>
    </row>
    <row r="60" spans="1:79" s="4" customFormat="1" x14ac:dyDescent="0.2">
      <c r="A60" s="63" t="s">
        <v>524</v>
      </c>
      <c r="B60" s="63"/>
      <c r="C60" s="120"/>
      <c r="D60" s="65"/>
      <c r="E60" s="65"/>
      <c r="F60" s="65">
        <f>COUNTIF(F6:F58,"No")</f>
        <v>39</v>
      </c>
      <c r="G60" s="65">
        <f>COUNTIF(G7:G59,"&lt;17.9""")</f>
        <v>0</v>
      </c>
      <c r="H60" s="65"/>
      <c r="I60" s="65"/>
      <c r="J60" s="65"/>
      <c r="K60" s="65"/>
      <c r="L60" s="65"/>
      <c r="M60" s="155">
        <f>COUNTIF(M6:M58,"No")</f>
        <v>43</v>
      </c>
      <c r="N60" s="65">
        <f>COUNTIF(N6:N58,"No")</f>
        <v>6</v>
      </c>
      <c r="O60" s="65"/>
      <c r="P60" s="65"/>
      <c r="Q60" s="65"/>
      <c r="R60" s="65">
        <f>COUNTIF(R6:R58,"No")</f>
        <v>1</v>
      </c>
      <c r="S60" s="65"/>
      <c r="T60" s="65"/>
      <c r="U60" s="65"/>
      <c r="V60" s="65"/>
      <c r="W60" s="65"/>
      <c r="X60" s="65"/>
      <c r="Y60" s="65"/>
      <c r="Z60" s="65"/>
      <c r="AA60" s="65"/>
      <c r="AB60" s="65"/>
      <c r="AC60" s="65"/>
      <c r="AD60" s="65"/>
      <c r="AE60" s="65"/>
      <c r="AF60" s="65"/>
      <c r="AG60" s="65"/>
      <c r="AH60" s="65"/>
      <c r="AI60" s="65"/>
      <c r="AJ60" s="65"/>
      <c r="AK60" s="65"/>
      <c r="AL60" s="65"/>
      <c r="AM60" s="65"/>
      <c r="AN60" s="65"/>
      <c r="AO60" s="65">
        <f>COUNTIF(AO6:AO58,"No")</f>
        <v>28</v>
      </c>
      <c r="AP60" s="65">
        <f>COUNTIF(AP6:AP58,"No")</f>
        <v>35</v>
      </c>
      <c r="AQ60" s="65"/>
      <c r="AR60" s="65"/>
      <c r="AS60" s="65"/>
      <c r="AT60" s="65"/>
      <c r="AU60" s="65"/>
      <c r="AV60" s="65"/>
      <c r="AW60" s="65">
        <f>COUNTIF(AW6:AW58,"No")</f>
        <v>4</v>
      </c>
      <c r="AX60" s="65"/>
      <c r="AY60" s="65">
        <f>COUNTIF(AY6:AY58,"No")</f>
        <v>10</v>
      </c>
      <c r="AZ60" s="65"/>
      <c r="BA60" s="65"/>
      <c r="BB60" s="65">
        <f>COUNTIF(BB6:BB58,"None")</f>
        <v>9</v>
      </c>
      <c r="BC60" s="65"/>
      <c r="BD60" s="65">
        <f>COUNTIF(BD6:BD58,"No")</f>
        <v>39</v>
      </c>
      <c r="BE60" s="65"/>
      <c r="BF60" s="65"/>
      <c r="BG60" s="21"/>
      <c r="BH60" s="22"/>
      <c r="BI60" s="22"/>
      <c r="BJ60" s="22"/>
      <c r="BK60" s="21"/>
      <c r="BL60" s="87"/>
    </row>
    <row r="61" spans="1:79" s="4" customFormat="1" x14ac:dyDescent="0.2">
      <c r="A61" s="8"/>
      <c r="B61" s="8"/>
      <c r="C61" s="8"/>
      <c r="G61" s="206" t="s">
        <v>525</v>
      </c>
      <c r="M61" s="8"/>
      <c r="BH61" s="5"/>
      <c r="BI61" s="5"/>
      <c r="BJ61" s="5"/>
      <c r="BL61" s="88"/>
    </row>
    <row r="62" spans="1:79" s="4" customFormat="1" x14ac:dyDescent="0.2">
      <c r="A62" s="8"/>
      <c r="B62" s="8"/>
      <c r="C62" s="8"/>
      <c r="G62" s="207"/>
      <c r="M62" s="8"/>
      <c r="BH62" s="5"/>
      <c r="BI62" s="5"/>
      <c r="BJ62" s="5"/>
      <c r="BL62" s="88"/>
    </row>
    <row r="63" spans="1:79" s="4" customFormat="1" x14ac:dyDescent="0.2">
      <c r="A63" s="8"/>
      <c r="B63" s="8"/>
      <c r="C63" s="8"/>
      <c r="G63" s="208"/>
      <c r="M63" s="8"/>
      <c r="AZ63" s="169"/>
      <c r="BH63" s="5"/>
      <c r="BI63" s="5"/>
      <c r="BJ63" s="5"/>
      <c r="BL63" s="88"/>
    </row>
    <row r="64" spans="1:79" s="4" customFormat="1" x14ac:dyDescent="0.2">
      <c r="A64" s="8"/>
      <c r="B64" s="8"/>
      <c r="C64" s="8"/>
      <c r="G64" s="66">
        <f>COUNTIF(G6:G58,"0""")</f>
        <v>0</v>
      </c>
      <c r="M64" s="8"/>
      <c r="BH64" s="5"/>
      <c r="BI64" s="5"/>
      <c r="BJ64" s="5"/>
      <c r="BL64" s="88"/>
    </row>
    <row r="65" spans="1:64" s="4" customFormat="1" x14ac:dyDescent="0.2">
      <c r="A65" s="8"/>
      <c r="B65" s="8"/>
      <c r="C65" s="8"/>
      <c r="G65" s="66">
        <f>COUNTIF(G6:G58,"12""")</f>
        <v>0</v>
      </c>
      <c r="M65" s="8"/>
      <c r="AZ65" s="169"/>
      <c r="BH65" s="5"/>
      <c r="BI65" s="5"/>
      <c r="BJ65" s="5"/>
      <c r="BL65" s="88"/>
    </row>
    <row r="66" spans="1:64" s="4" customFormat="1" x14ac:dyDescent="0.2">
      <c r="A66" s="8"/>
      <c r="B66" s="8"/>
      <c r="C66" s="8"/>
      <c r="G66" s="66">
        <f>COUNTIF(G6:G58,"18""")</f>
        <v>26</v>
      </c>
      <c r="M66" s="8"/>
      <c r="BH66" s="5"/>
      <c r="BI66" s="5"/>
      <c r="BJ66" s="5"/>
      <c r="BL66" s="88"/>
    </row>
    <row r="67" spans="1:64" s="4" customFormat="1" x14ac:dyDescent="0.2">
      <c r="A67" s="8"/>
      <c r="B67" s="8"/>
      <c r="C67" s="8"/>
      <c r="G67" s="66">
        <f>COUNTIF(G6:G58,"24""")</f>
        <v>23</v>
      </c>
      <c r="M67" s="8"/>
      <c r="BH67" s="5"/>
      <c r="BI67" s="5"/>
      <c r="BJ67" s="5"/>
      <c r="BL67" s="88"/>
    </row>
    <row r="68" spans="1:64" s="4" customFormat="1" x14ac:dyDescent="0.2">
      <c r="A68" s="8"/>
      <c r="B68" s="8"/>
      <c r="C68" s="8"/>
      <c r="G68" s="66">
        <f>COUNTIF(G6:G58,"30""")</f>
        <v>3</v>
      </c>
      <c r="M68" s="8"/>
      <c r="BH68" s="5"/>
      <c r="BI68" s="5"/>
      <c r="BJ68" s="5"/>
      <c r="BL68" s="88"/>
    </row>
    <row r="69" spans="1:64" x14ac:dyDescent="0.2">
      <c r="M69" s="8"/>
    </row>
    <row r="70" spans="1:64" x14ac:dyDescent="0.2">
      <c r="M70" s="8"/>
    </row>
    <row r="71" spans="1:64" x14ac:dyDescent="0.2">
      <c r="M71" s="8"/>
    </row>
    <row r="72" spans="1:64" x14ac:dyDescent="0.2">
      <c r="M72" s="8"/>
    </row>
    <row r="73" spans="1:64" x14ac:dyDescent="0.2">
      <c r="M73" s="8"/>
    </row>
    <row r="74" spans="1:64" x14ac:dyDescent="0.2">
      <c r="M74" s="8"/>
    </row>
    <row r="75" spans="1:64" x14ac:dyDescent="0.2">
      <c r="M75" s="8"/>
    </row>
    <row r="76" spans="1:64" x14ac:dyDescent="0.2">
      <c r="M76" s="8"/>
    </row>
    <row r="77" spans="1:64" x14ac:dyDescent="0.2">
      <c r="M77" s="8"/>
    </row>
    <row r="78" spans="1:64" x14ac:dyDescent="0.2">
      <c r="M78" s="8"/>
    </row>
    <row r="79" spans="1:64" x14ac:dyDescent="0.2">
      <c r="M79" s="8"/>
    </row>
    <row r="80" spans="1:64" x14ac:dyDescent="0.2">
      <c r="M80" s="8"/>
    </row>
    <row r="81" spans="13:13" x14ac:dyDescent="0.2">
      <c r="M81" s="8"/>
    </row>
    <row r="82" spans="13:13" x14ac:dyDescent="0.2">
      <c r="M82" s="8"/>
    </row>
    <row r="83" spans="13:13" x14ac:dyDescent="0.2">
      <c r="M83" s="8"/>
    </row>
    <row r="84" spans="13:13" x14ac:dyDescent="0.2">
      <c r="M84" s="8"/>
    </row>
    <row r="85" spans="13:13" x14ac:dyDescent="0.2">
      <c r="M85" s="8"/>
    </row>
    <row r="86" spans="13:13" x14ac:dyDescent="0.2">
      <c r="M86" s="8"/>
    </row>
    <row r="87" spans="13:13" x14ac:dyDescent="0.2">
      <c r="M87" s="8"/>
    </row>
    <row r="88" spans="13:13" x14ac:dyDescent="0.2">
      <c r="M88" s="8"/>
    </row>
    <row r="89" spans="13:13" x14ac:dyDescent="0.2">
      <c r="M89" s="8"/>
    </row>
    <row r="90" spans="13:13" x14ac:dyDescent="0.2">
      <c r="M90" s="8"/>
    </row>
    <row r="91" spans="13:13" x14ac:dyDescent="0.2">
      <c r="M91" s="8"/>
    </row>
    <row r="92" spans="13:13" x14ac:dyDescent="0.2">
      <c r="M92" s="8"/>
    </row>
    <row r="93" spans="13:13" x14ac:dyDescent="0.2">
      <c r="M93" s="8"/>
    </row>
    <row r="94" spans="13:13" x14ac:dyDescent="0.2">
      <c r="M94" s="8"/>
    </row>
    <row r="95" spans="13:13" x14ac:dyDescent="0.2">
      <c r="M95" s="8"/>
    </row>
    <row r="96" spans="13:13" x14ac:dyDescent="0.2">
      <c r="M96" s="8"/>
    </row>
    <row r="97" spans="13:13" x14ac:dyDescent="0.2">
      <c r="M97" s="8"/>
    </row>
    <row r="98" spans="13:13" x14ac:dyDescent="0.2">
      <c r="M98" s="8"/>
    </row>
    <row r="99" spans="13:13" x14ac:dyDescent="0.2">
      <c r="M99" s="8"/>
    </row>
    <row r="100" spans="13:13" x14ac:dyDescent="0.2">
      <c r="M100" s="8"/>
    </row>
    <row r="101" spans="13:13" x14ac:dyDescent="0.2">
      <c r="M101" s="8"/>
    </row>
    <row r="102" spans="13:13" x14ac:dyDescent="0.2">
      <c r="M102" s="8"/>
    </row>
    <row r="103" spans="13:13" x14ac:dyDescent="0.2">
      <c r="M103" s="8"/>
    </row>
    <row r="104" spans="13:13" x14ac:dyDescent="0.2">
      <c r="M104" s="8"/>
    </row>
    <row r="105" spans="13:13" x14ac:dyDescent="0.2">
      <c r="M105" s="8"/>
    </row>
    <row r="106" spans="13:13" x14ac:dyDescent="0.2">
      <c r="M106" s="8"/>
    </row>
    <row r="107" spans="13:13" x14ac:dyDescent="0.2">
      <c r="M107" s="8"/>
    </row>
    <row r="108" spans="13:13" x14ac:dyDescent="0.2">
      <c r="M108" s="8"/>
    </row>
    <row r="109" spans="13:13" x14ac:dyDescent="0.2">
      <c r="M109" s="8"/>
    </row>
    <row r="110" spans="13:13" x14ac:dyDescent="0.2">
      <c r="M110" s="8"/>
    </row>
    <row r="111" spans="13:13" x14ac:dyDescent="0.2">
      <c r="M111" s="8"/>
    </row>
  </sheetData>
  <customSheetViews>
    <customSheetView guid="{D11220A0-C700-4943-8151-3EBFAC135D42}" fitToPage="1" showRuler="0">
      <pane xSplit="1" ySplit="5" topLeftCell="B6" activePane="bottomRight" state="frozen"/>
      <selection pane="bottomRight" activeCell="B4" sqref="B4"/>
      <pageMargins left="0.25" right="0.25" top="0.5" bottom="0.5" header="0.25" footer="0.25"/>
      <printOptions horizontalCentered="1"/>
      <pageSetup scale="48" fitToHeight="4" orientation="landscape" r:id="rId1"/>
      <headerFooter alignWithMargins="0">
        <oddFooter>&amp;C&amp;P of &amp;N&amp;R&amp;D</oddFooter>
      </headerFooter>
    </customSheetView>
    <customSheetView guid="{96F71044-F42D-4026-85DD-448E7EAE6F48}" showGridLines="0" showRuler="0">
      <pane xSplit="1" ySplit="7" topLeftCell="B8" activePane="bottomRight" state="frozen"/>
      <selection pane="bottomRight" activeCell="AD8" sqref="AD8"/>
      <pageMargins left="0.25" right="0" top="0.5" bottom="0.5" header="0.25" footer="0.25"/>
      <printOptions horizontalCentered="1" verticalCentered="1"/>
      <pageSetup paperSize="5" scale="35" fitToHeight="4" orientation="landscape" r:id="rId2"/>
      <headerFooter alignWithMargins="0">
        <oddFooter>&amp;C&amp;P of &amp;N</oddFooter>
      </headerFooter>
    </customSheetView>
    <customSheetView guid="{D87B9587-DAC1-4666-B66A-26D6B89CB630}" showGridLines="0" showRuler="0">
      <pane xSplit="1" ySplit="7" topLeftCell="AA48" activePane="bottomRight" state="frozen"/>
      <selection pane="bottomRight" activeCell="AE7" sqref="AE7"/>
      <pageMargins left="0.25" right="0" top="0.5" bottom="0.5" header="0.25" footer="0.25"/>
      <printOptions horizontalCentered="1" verticalCentered="1"/>
      <pageSetup paperSize="5" scale="35" fitToHeight="4" orientation="landscape" r:id="rId3"/>
      <headerFooter alignWithMargins="0">
        <oddFooter>&amp;C&amp;P of &amp;N</oddFooter>
      </headerFooter>
    </customSheetView>
  </customSheetViews>
  <mergeCells count="3">
    <mergeCell ref="G61:G63"/>
    <mergeCell ref="A3:A5"/>
    <mergeCell ref="B3:B5"/>
  </mergeCells>
  <phoneticPr fontId="0" type="noConversion"/>
  <hyperlinks>
    <hyperlink ref="BB5" location="Glossary!B27" display="Definition"/>
    <hyperlink ref="AW5" location="Glossary!B33" display="Definition"/>
    <hyperlink ref="R5" location="Glossary!B9" display="Definition"/>
    <hyperlink ref="AP5" location="Glossary!B27" display="Definition"/>
    <hyperlink ref="AO5" location="Glossary!B18" display="Definition"/>
    <hyperlink ref="BD5" location="Glossary!B32" display="Definition"/>
    <hyperlink ref="G5" location="Glossary!B12" display="Definition"/>
    <hyperlink ref="N5" location="Glossary!B16" display="Definition"/>
    <hyperlink ref="M5" location="Glossary!B13" display="Definition"/>
    <hyperlink ref="F5" location="Glossary!B15" display="Definition"/>
    <hyperlink ref="E5" location="Glossary!B11" display="Definition"/>
    <hyperlink ref="AY5" location="Glossary!B33" display="Definition"/>
    <hyperlink ref="O5" location="Glossary!B4" display="Definition"/>
    <hyperlink ref="Q5" location="Glossary!B7" display="Definition"/>
    <hyperlink ref="BE5" location="Glossary!B30" display="Definition"/>
    <hyperlink ref="J5" location="Glossary!B8" display="Definition"/>
    <hyperlink ref="BF5" location="Glossary!B31" display="Definition"/>
    <hyperlink ref="AC5" location="Glossary!B23" display="Definition"/>
    <hyperlink ref="AE5" location="Glossary!B24" display="Definition"/>
    <hyperlink ref="K5" location="Glossary!B2" display="Definition"/>
    <hyperlink ref="L5" location="Glossary!B10" display="Definition"/>
    <hyperlink ref="D5" location="Glossary!B5" display="Definition"/>
    <hyperlink ref="Z5" location="Glossary!B25" display="Definition"/>
    <hyperlink ref="AH5" location="Glossary!B22" display="Definition"/>
    <hyperlink ref="AA5" location="Glossary!B17" display="Definition"/>
    <hyperlink ref="AM5" location="Glossary!B19" display="Definition"/>
    <hyperlink ref="AU5" location="Glossary!B34" display="Definition"/>
    <hyperlink ref="AH10" r:id="rId4" display="http://www.westlaw.com/Find/Default.wl?rs=dfa1.0&amp;vr=2.0&amp;DB=1000211&amp;DocName=CAGTS4216.2&amp;FindType=Y"/>
    <hyperlink ref="AX11" r:id="rId5" display="http://www.westlaw.com/Find/Default.wl?rs=dfa1.0&amp;vr=2.0&amp;DB=1000517&amp;DocName=COSTS42-20-108.5&amp;FindType=Y"/>
    <hyperlink ref="BL25" r:id="rId6"/>
    <hyperlink ref="BL27" r:id="rId7"/>
    <hyperlink ref="BL30" r:id="rId8"/>
    <hyperlink ref="BL39" r:id="rId9"/>
    <hyperlink ref="BL35" r:id="rId10"/>
    <hyperlink ref="BL36" r:id="rId11"/>
    <hyperlink ref="BG24" r:id="rId12"/>
    <hyperlink ref="BG25" r:id="rId13" display="Me. Rev. Stat. Ann. tit. 23, § 3360-A Protection of UG Facilities"/>
    <hyperlink ref="BG26" r:id="rId14"/>
    <hyperlink ref="BG27" r:id="rId15" display="Mass. Gen. Laws ch. 82, §§ 40 to 40E"/>
    <hyperlink ref="BG35" r:id="rId16"/>
    <hyperlink ref="BG36" r:id="rId17" display="N.J. Stat. Ann. §§ 48:2-73 to -91 U/G Facility Protection Act"/>
    <hyperlink ref="BG38" r:id="rId18" display="N.Y. Gen. Bus. Law Article 36 PROTECTION OF UNDERGROUND FACILITIES  §§ 760 to -767"/>
    <hyperlink ref="BG39" r:id="rId19"/>
    <hyperlink ref="BL28" r:id="rId20"/>
    <hyperlink ref="BG28" r:id="rId21" display="Mich. Comp. Laws §§ 460.701 to -.718"/>
    <hyperlink ref="BL29" r:id="rId22"/>
    <hyperlink ref="BG29" r:id="rId23" display="Minnesota Statutes 216D and Rules Chapter 7560"/>
    <hyperlink ref="BL40" r:id="rId24"/>
    <hyperlink ref="BG40" r:id="rId25"/>
    <hyperlink ref="BL41" r:id="rId26"/>
    <hyperlink ref="BG41" r:id="rId27" display="Ohio Rev. Code Ann. §§ 3781.25 to -32, -99 ONE-CALL UTILITY PROTECTION SERVICE"/>
    <hyperlink ref="BG23" r:id="rId28"/>
    <hyperlink ref="BL23" r:id="rId29"/>
    <hyperlink ref="BG34" r:id="rId30" display="Chapter 455 Excavations and High-Voltage Lines"/>
    <hyperlink ref="BG33" r:id="rId31"/>
    <hyperlink ref="BG32" r:id="rId32"/>
    <hyperlink ref="BG31" r:id="rId33" display="Mo. Rev. Stat. Chapter 319 General Safety Requirements §§ .010 to -.050 Underground Facility Safety and Damage Prevention Act"/>
    <hyperlink ref="BL34" r:id="rId34"/>
    <hyperlink ref="BL33" r:id="rId35"/>
    <hyperlink ref="BL31" r:id="rId36"/>
    <hyperlink ref="BG37" r:id="rId37" display="N.M. Stat. §§ 62-14-1 to 62-14-10, Excavation Damage to Pipelines and Underground Utility Lines"/>
    <hyperlink ref="BL37" r:id="rId38"/>
    <hyperlink ref="BG56" r:id="rId39"/>
    <hyperlink ref="BL57" r:id="rId40"/>
    <hyperlink ref="BG57" r:id="rId41"/>
    <hyperlink ref="BG58" r:id="rId42"/>
    <hyperlink ref="BL58" r:id="rId43"/>
    <hyperlink ref="BL44" r:id="rId44"/>
    <hyperlink ref="BL46" r:id="rId45"/>
    <hyperlink ref="BL47" r:id="rId46"/>
    <hyperlink ref="BL52" r:id="rId47"/>
    <hyperlink ref="BL53" r:id="rId48"/>
    <hyperlink ref="BG44" r:id="rId49"/>
    <hyperlink ref="BG46" r:id="rId50"/>
    <hyperlink ref="BG47" r:id="rId51"/>
    <hyperlink ref="BG52" r:id="rId52"/>
    <hyperlink ref="BG53" r:id="rId53"/>
    <hyperlink ref="BG48" r:id="rId54" display="S.D. Codified Laws §§ 49-7A-1 to -34 ONE-CALL NOTIFICATION SYSTEM FOR EXCAVATION ACTIVITIES"/>
    <hyperlink ref="BJ43" r:id="rId55" location="ors"/>
    <hyperlink ref="BL43" r:id="rId56"/>
    <hyperlink ref="BG49" r:id="rId57"/>
    <hyperlink ref="BL49" r:id="rId58"/>
    <hyperlink ref="BG51" r:id="rId59"/>
    <hyperlink ref="BL51" r:id="rId60"/>
    <hyperlink ref="BG54" r:id="rId61" display="Chapter 19.122 RCW UNDERGROUND UTILITIES"/>
    <hyperlink ref="BG42" r:id="rId62" display="Okla. Stat. tit. 63, §§ 142.1 to -.12 UG Facilities Dam Prevent Act "/>
    <hyperlink ref="BG50" r:id="rId63"/>
    <hyperlink ref="BG43" r:id="rId64" location="ors"/>
    <hyperlink ref="BL6" r:id="rId65"/>
    <hyperlink ref="BL9" r:id="rId66"/>
    <hyperlink ref="BL12" r:id="rId67"/>
    <hyperlink ref="BL13" r:id="rId68"/>
    <hyperlink ref="BL14" r:id="rId69"/>
    <hyperlink ref="BL15" r:id="rId70"/>
    <hyperlink ref="BL17" r:id="rId71"/>
    <hyperlink ref="BG12" r:id="rId72"/>
    <hyperlink ref="BG13" r:id="rId73"/>
    <hyperlink ref="BG14" r:id="rId74"/>
    <hyperlink ref="BG15" r:id="rId75" display="Utility Facility Protection Act Ch 9 Title 25"/>
    <hyperlink ref="BG17" r:id="rId76" display="Haw. Rev. Stat. §§ 269E-1 to -17"/>
    <hyperlink ref="BL7" r:id="rId77"/>
    <hyperlink ref="BL8" r:id="rId78"/>
    <hyperlink ref="BG8" r:id="rId79"/>
    <hyperlink ref="BL11" r:id="rId80" display="http://www.uncc2.org/"/>
    <hyperlink ref="BG22" r:id="rId81"/>
    <hyperlink ref="BG21" r:id="rId82" display="Code Rule 480"/>
    <hyperlink ref="BG20" r:id="rId83" display="IC 8-1-26 Damage to Underground Facilities"/>
    <hyperlink ref="BG19" r:id="rId84"/>
    <hyperlink ref="BG18" r:id="rId85" display="Idaho Code Ann. §§ 55-2201 to -2210 UG Facilities Dam Prevent"/>
    <hyperlink ref="BL22" r:id="rId86"/>
    <hyperlink ref="BL20" r:id="rId87"/>
    <hyperlink ref="BJ15" r:id="rId88"/>
    <hyperlink ref="BJ12" r:id="rId89"/>
    <hyperlink ref="BL55" r:id="rId90"/>
    <hyperlink ref="BG55" r:id="rId91"/>
    <hyperlink ref="BL21" r:id="rId92"/>
    <hyperlink ref="BL24" r:id="rId93"/>
    <hyperlink ref="BL42" r:id="rId94"/>
    <hyperlink ref="BL48" r:id="rId95"/>
    <hyperlink ref="BL54" r:id="rId96"/>
    <hyperlink ref="BL56" r:id="rId97"/>
    <hyperlink ref="BG6" r:id="rId98" display="Title 37                            PUBLIC UTILITIES AND PUBLIC TRANSPORTATION.  Chapter 15 NOTIFICATION OF EXCAVATION OR DEMOLITION OPERATIONS."/>
    <hyperlink ref="BG10" r:id="rId99"/>
    <hyperlink ref="BG11" r:id="rId100"/>
    <hyperlink ref="BG9" r:id="rId101"/>
    <hyperlink ref="BG30" r:id="rId102"/>
    <hyperlink ref="BG7" r:id="rId103"/>
    <hyperlink ref="BJ19" r:id="rId104"/>
    <hyperlink ref="BJ22" r:id="rId105"/>
    <hyperlink ref="BJ25" r:id="rId106"/>
    <hyperlink ref="BJ28" r:id="rId107"/>
    <hyperlink ref="BJ29" r:id="rId108"/>
    <hyperlink ref="BJ34" r:id="rId109"/>
    <hyperlink ref="BJ35" r:id="rId110"/>
    <hyperlink ref="BJ36" r:id="rId111"/>
    <hyperlink ref="BJ37" r:id="rId112"/>
    <hyperlink ref="BJ48" r:id="rId113"/>
    <hyperlink ref="BJ52" r:id="rId114"/>
    <hyperlink ref="BJ53" r:id="rId115"/>
    <hyperlink ref="BJ38" r:id="rId116" location="I2"/>
    <hyperlink ref="BJ27" r:id="rId117"/>
    <hyperlink ref="BJ50" r:id="rId118"/>
    <hyperlink ref="BJ8" r:id="rId119"/>
    <hyperlink ref="BG16" r:id="rId120"/>
    <hyperlink ref="BG45" r:id="rId121"/>
  </hyperlinks>
  <printOptions horizontalCentered="1" verticalCentered="1"/>
  <pageMargins left="0.25" right="0" top="0.5" bottom="0.5" header="0.25" footer="0.25"/>
  <pageSetup paperSize="5" scale="35" fitToHeight="4" orientation="landscape" r:id="rId122"/>
  <headerFooter alignWithMargins="0">
    <oddFooter>&amp;C&amp;P of &amp;N</oddFooter>
  </headerFooter>
  <legacyDrawing r:id="rId1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5"/>
  </sheetPr>
  <dimension ref="A1:B9757"/>
  <sheetViews>
    <sheetView topLeftCell="A18" workbookViewId="0">
      <selection activeCell="B27" sqref="B27"/>
    </sheetView>
  </sheetViews>
  <sheetFormatPr defaultRowHeight="12.75" x14ac:dyDescent="0.2"/>
  <cols>
    <col min="2" max="2" width="74.7109375" customWidth="1"/>
  </cols>
  <sheetData>
    <row r="1" spans="1:2" ht="16.5" thickBot="1" x14ac:dyDescent="0.25">
      <c r="B1" s="110" t="s">
        <v>627</v>
      </c>
    </row>
    <row r="2" spans="1:2" ht="38.25" x14ac:dyDescent="0.2">
      <c r="A2" s="214" t="s">
        <v>349</v>
      </c>
      <c r="B2" s="101" t="s">
        <v>585</v>
      </c>
    </row>
    <row r="3" spans="1:2" ht="51" x14ac:dyDescent="0.2">
      <c r="A3" s="215"/>
      <c r="B3" s="106" t="s">
        <v>611</v>
      </c>
    </row>
    <row r="4" spans="1:2" ht="76.5" x14ac:dyDescent="0.2">
      <c r="A4" s="215"/>
      <c r="B4" s="106" t="s">
        <v>613</v>
      </c>
    </row>
    <row r="5" spans="1:2" ht="25.5" x14ac:dyDescent="0.2">
      <c r="A5" s="215"/>
      <c r="B5" s="11" t="s">
        <v>638</v>
      </c>
    </row>
    <row r="6" spans="1:2" ht="25.5" x14ac:dyDescent="0.2">
      <c r="A6" s="215"/>
      <c r="B6" s="11" t="s">
        <v>628</v>
      </c>
    </row>
    <row r="7" spans="1:2" ht="38.25" x14ac:dyDescent="0.2">
      <c r="A7" s="215"/>
      <c r="B7" s="11" t="s">
        <v>612</v>
      </c>
    </row>
    <row r="8" spans="1:2" ht="38.25" x14ac:dyDescent="0.2">
      <c r="A8" s="215"/>
      <c r="B8" s="131" t="s">
        <v>590</v>
      </c>
    </row>
    <row r="9" spans="1:2" ht="43.5" customHeight="1" x14ac:dyDescent="0.2">
      <c r="A9" s="215"/>
      <c r="B9" s="131" t="s">
        <v>592</v>
      </c>
    </row>
    <row r="10" spans="1:2" ht="38.25" x14ac:dyDescent="0.2">
      <c r="A10" s="215"/>
      <c r="B10" s="11" t="s">
        <v>614</v>
      </c>
    </row>
    <row r="11" spans="1:2" ht="51" x14ac:dyDescent="0.2">
      <c r="A11" s="216"/>
      <c r="B11" s="11" t="s">
        <v>568</v>
      </c>
    </row>
    <row r="12" spans="1:2" ht="25.5" x14ac:dyDescent="0.2">
      <c r="A12" s="216"/>
      <c r="B12" s="11" t="s">
        <v>529</v>
      </c>
    </row>
    <row r="13" spans="1:2" ht="63.75" x14ac:dyDescent="0.2">
      <c r="A13" s="216"/>
      <c r="B13" s="11" t="s">
        <v>615</v>
      </c>
    </row>
    <row r="14" spans="1:2" ht="43.5" customHeight="1" x14ac:dyDescent="0.2">
      <c r="A14" s="216"/>
      <c r="B14" s="11" t="s">
        <v>580</v>
      </c>
    </row>
    <row r="15" spans="1:2" ht="25.5" x14ac:dyDescent="0.2">
      <c r="A15" s="216"/>
      <c r="B15" s="11" t="s">
        <v>589</v>
      </c>
    </row>
    <row r="16" spans="1:2" ht="13.5" thickBot="1" x14ac:dyDescent="0.25">
      <c r="A16" s="217"/>
      <c r="B16" s="12" t="s">
        <v>528</v>
      </c>
    </row>
    <row r="17" spans="1:2" x14ac:dyDescent="0.2">
      <c r="A17" s="138"/>
      <c r="B17" s="10" t="s">
        <v>330</v>
      </c>
    </row>
    <row r="18" spans="1:2" ht="38.25" x14ac:dyDescent="0.2">
      <c r="A18" s="148"/>
      <c r="B18" s="10" t="s">
        <v>586</v>
      </c>
    </row>
    <row r="19" spans="1:2" ht="25.5" x14ac:dyDescent="0.2">
      <c r="A19" s="148"/>
      <c r="B19" s="10" t="s">
        <v>339</v>
      </c>
    </row>
    <row r="20" spans="1:2" ht="38.25" customHeight="1" x14ac:dyDescent="0.2">
      <c r="A20" s="218" t="s">
        <v>350</v>
      </c>
      <c r="B20" s="10" t="s">
        <v>639</v>
      </c>
    </row>
    <row r="21" spans="1:2" ht="38.25" x14ac:dyDescent="0.2">
      <c r="A21" s="218"/>
      <c r="B21" s="10" t="s">
        <v>579</v>
      </c>
    </row>
    <row r="22" spans="1:2" ht="38.25" x14ac:dyDescent="0.2">
      <c r="A22" s="218"/>
      <c r="B22" s="10" t="s">
        <v>610</v>
      </c>
    </row>
    <row r="23" spans="1:2" ht="63.75" x14ac:dyDescent="0.2">
      <c r="A23" s="218"/>
      <c r="B23" s="10" t="s">
        <v>582</v>
      </c>
    </row>
    <row r="24" spans="1:2" ht="63.75" x14ac:dyDescent="0.2">
      <c r="A24" s="218"/>
      <c r="B24" s="10" t="s">
        <v>581</v>
      </c>
    </row>
    <row r="25" spans="1:2" ht="17.25" customHeight="1" thickBot="1" x14ac:dyDescent="0.25">
      <c r="A25" s="140"/>
      <c r="B25" s="108" t="s">
        <v>591</v>
      </c>
    </row>
    <row r="26" spans="1:2" ht="25.5" x14ac:dyDescent="0.2">
      <c r="A26" s="219" t="s">
        <v>642</v>
      </c>
      <c r="B26" s="139" t="s">
        <v>551</v>
      </c>
    </row>
    <row r="27" spans="1:2" x14ac:dyDescent="0.2">
      <c r="A27" s="219"/>
      <c r="B27" s="135" t="s">
        <v>532</v>
      </c>
    </row>
    <row r="28" spans="1:2" ht="25.5" x14ac:dyDescent="0.2">
      <c r="A28" s="220"/>
      <c r="B28" s="107" t="s">
        <v>626</v>
      </c>
    </row>
    <row r="29" spans="1:2" ht="30" customHeight="1" x14ac:dyDescent="0.2">
      <c r="A29" s="220"/>
      <c r="B29" s="107" t="s">
        <v>530</v>
      </c>
    </row>
    <row r="30" spans="1:2" ht="38.25" customHeight="1" x14ac:dyDescent="0.2">
      <c r="A30" s="220"/>
      <c r="B30" s="135" t="s">
        <v>533</v>
      </c>
    </row>
    <row r="31" spans="1:2" ht="40.5" customHeight="1" x14ac:dyDescent="0.2">
      <c r="A31" s="220"/>
      <c r="B31" s="135" t="s">
        <v>313</v>
      </c>
    </row>
    <row r="32" spans="1:2" ht="43.5" customHeight="1" x14ac:dyDescent="0.2">
      <c r="A32" s="220"/>
      <c r="B32" s="135" t="s">
        <v>616</v>
      </c>
    </row>
    <row r="33" spans="1:2" ht="17.25" customHeight="1" x14ac:dyDescent="0.2">
      <c r="A33" s="220"/>
      <c r="B33" s="107" t="s">
        <v>531</v>
      </c>
    </row>
    <row r="34" spans="1:2" ht="29.25" customHeight="1" thickBot="1" x14ac:dyDescent="0.25">
      <c r="A34" s="221"/>
      <c r="B34" s="153" t="s">
        <v>340</v>
      </c>
    </row>
    <row r="35" spans="1:2" ht="30.75" customHeight="1" x14ac:dyDescent="0.2">
      <c r="A35" s="141"/>
      <c r="B35" s="109"/>
    </row>
    <row r="36" spans="1:2" ht="31.5" customHeight="1" x14ac:dyDescent="0.2">
      <c r="A36" s="141"/>
      <c r="B36" s="109"/>
    </row>
    <row r="37" spans="1:2" ht="12.75" customHeight="1" x14ac:dyDescent="0.2">
      <c r="B37" s="109"/>
    </row>
    <row r="38" spans="1:2" x14ac:dyDescent="0.2">
      <c r="B38" s="109"/>
    </row>
    <row r="39" spans="1:2" x14ac:dyDescent="0.2">
      <c r="B39" s="109"/>
    </row>
    <row r="40" spans="1:2" x14ac:dyDescent="0.2">
      <c r="B40" s="109"/>
    </row>
    <row r="41" spans="1:2" x14ac:dyDescent="0.2">
      <c r="B41" s="109"/>
    </row>
    <row r="42" spans="1:2" x14ac:dyDescent="0.2">
      <c r="B42" s="109"/>
    </row>
    <row r="43" spans="1:2" x14ac:dyDescent="0.2">
      <c r="B43" s="109"/>
    </row>
    <row r="44" spans="1:2" x14ac:dyDescent="0.2">
      <c r="B44" s="109"/>
    </row>
    <row r="45" spans="1:2" x14ac:dyDescent="0.2">
      <c r="B45" s="109"/>
    </row>
    <row r="46" spans="1:2" x14ac:dyDescent="0.2">
      <c r="B46" s="109"/>
    </row>
    <row r="47" spans="1:2" x14ac:dyDescent="0.2">
      <c r="B47" s="109"/>
    </row>
    <row r="48" spans="1:2" x14ac:dyDescent="0.2">
      <c r="B48" s="109"/>
    </row>
    <row r="49" spans="2:2" x14ac:dyDescent="0.2">
      <c r="B49" s="109"/>
    </row>
    <row r="50" spans="2:2" x14ac:dyDescent="0.2">
      <c r="B50" s="109"/>
    </row>
    <row r="51" spans="2:2" x14ac:dyDescent="0.2">
      <c r="B51" s="109"/>
    </row>
    <row r="52" spans="2:2" x14ac:dyDescent="0.2">
      <c r="B52" s="109"/>
    </row>
    <row r="53" spans="2:2" x14ac:dyDescent="0.2">
      <c r="B53" s="109"/>
    </row>
    <row r="54" spans="2:2" x14ac:dyDescent="0.2">
      <c r="B54" s="109"/>
    </row>
    <row r="55" spans="2:2" x14ac:dyDescent="0.2">
      <c r="B55" s="109"/>
    </row>
    <row r="56" spans="2:2" x14ac:dyDescent="0.2">
      <c r="B56" s="109"/>
    </row>
    <row r="57" spans="2:2" x14ac:dyDescent="0.2">
      <c r="B57" s="109"/>
    </row>
    <row r="58" spans="2:2" x14ac:dyDescent="0.2">
      <c r="B58" s="109"/>
    </row>
    <row r="59" spans="2:2" x14ac:dyDescent="0.2">
      <c r="B59" s="109"/>
    </row>
    <row r="60" spans="2:2" x14ac:dyDescent="0.2">
      <c r="B60" s="109"/>
    </row>
    <row r="61" spans="2:2" x14ac:dyDescent="0.2">
      <c r="B61" s="109"/>
    </row>
    <row r="62" spans="2:2" x14ac:dyDescent="0.2">
      <c r="B62" s="109"/>
    </row>
    <row r="63" spans="2:2" x14ac:dyDescent="0.2">
      <c r="B63" s="109"/>
    </row>
    <row r="64" spans="2:2" x14ac:dyDescent="0.2">
      <c r="B64" s="109"/>
    </row>
    <row r="65" spans="2:2" x14ac:dyDescent="0.2">
      <c r="B65" s="109"/>
    </row>
    <row r="66" spans="2:2" x14ac:dyDescent="0.2">
      <c r="B66" s="109"/>
    </row>
    <row r="67" spans="2:2" x14ac:dyDescent="0.2">
      <c r="B67" s="109"/>
    </row>
    <row r="68" spans="2:2" x14ac:dyDescent="0.2">
      <c r="B68" s="109"/>
    </row>
    <row r="69" spans="2:2" x14ac:dyDescent="0.2">
      <c r="B69" s="109"/>
    </row>
    <row r="70" spans="2:2" x14ac:dyDescent="0.2">
      <c r="B70" s="109"/>
    </row>
    <row r="71" spans="2:2" x14ac:dyDescent="0.2">
      <c r="B71" s="109"/>
    </row>
    <row r="72" spans="2:2" x14ac:dyDescent="0.2">
      <c r="B72" s="109"/>
    </row>
    <row r="73" spans="2:2" x14ac:dyDescent="0.2">
      <c r="B73" s="109"/>
    </row>
    <row r="74" spans="2:2" x14ac:dyDescent="0.2">
      <c r="B74" s="109"/>
    </row>
    <row r="75" spans="2:2" x14ac:dyDescent="0.2">
      <c r="B75" s="109"/>
    </row>
    <row r="76" spans="2:2" x14ac:dyDescent="0.2">
      <c r="B76" s="109"/>
    </row>
    <row r="77" spans="2:2" x14ac:dyDescent="0.2">
      <c r="B77" s="109"/>
    </row>
    <row r="78" spans="2:2" x14ac:dyDescent="0.2">
      <c r="B78" s="109"/>
    </row>
    <row r="79" spans="2:2" x14ac:dyDescent="0.2">
      <c r="B79" s="109"/>
    </row>
    <row r="80" spans="2:2" x14ac:dyDescent="0.2">
      <c r="B80" s="109"/>
    </row>
    <row r="81" spans="2:2" x14ac:dyDescent="0.2">
      <c r="B81" s="109"/>
    </row>
    <row r="82" spans="2:2" x14ac:dyDescent="0.2">
      <c r="B82" s="109"/>
    </row>
    <row r="83" spans="2:2" x14ac:dyDescent="0.2">
      <c r="B83" s="109"/>
    </row>
    <row r="84" spans="2:2" x14ac:dyDescent="0.2">
      <c r="B84" s="109"/>
    </row>
    <row r="85" spans="2:2" x14ac:dyDescent="0.2">
      <c r="B85" s="109"/>
    </row>
    <row r="86" spans="2:2" x14ac:dyDescent="0.2">
      <c r="B86" s="109"/>
    </row>
    <row r="87" spans="2:2" x14ac:dyDescent="0.2">
      <c r="B87" s="109"/>
    </row>
    <row r="88" spans="2:2" x14ac:dyDescent="0.2">
      <c r="B88" s="109"/>
    </row>
    <row r="89" spans="2:2" x14ac:dyDescent="0.2">
      <c r="B89" s="109"/>
    </row>
    <row r="90" spans="2:2" x14ac:dyDescent="0.2">
      <c r="B90" s="109"/>
    </row>
    <row r="91" spans="2:2" x14ac:dyDescent="0.2">
      <c r="B91" s="109"/>
    </row>
    <row r="92" spans="2:2" x14ac:dyDescent="0.2">
      <c r="B92" s="109"/>
    </row>
    <row r="93" spans="2:2" x14ac:dyDescent="0.2">
      <c r="B93" s="109"/>
    </row>
    <row r="94" spans="2:2" x14ac:dyDescent="0.2">
      <c r="B94" s="109"/>
    </row>
    <row r="95" spans="2:2" x14ac:dyDescent="0.2">
      <c r="B95" s="109"/>
    </row>
    <row r="96" spans="2:2" x14ac:dyDescent="0.2">
      <c r="B96" s="109"/>
    </row>
    <row r="97" spans="2:2" x14ac:dyDescent="0.2">
      <c r="B97" s="109"/>
    </row>
    <row r="98" spans="2:2" x14ac:dyDescent="0.2">
      <c r="B98" s="109"/>
    </row>
    <row r="99" spans="2:2" x14ac:dyDescent="0.2">
      <c r="B99" s="109"/>
    </row>
    <row r="100" spans="2:2" x14ac:dyDescent="0.2">
      <c r="B100" s="109"/>
    </row>
    <row r="101" spans="2:2" x14ac:dyDescent="0.2">
      <c r="B101" s="109"/>
    </row>
    <row r="102" spans="2:2" x14ac:dyDescent="0.2">
      <c r="B102" s="109"/>
    </row>
    <row r="103" spans="2:2" x14ac:dyDescent="0.2">
      <c r="B103" s="109"/>
    </row>
    <row r="104" spans="2:2" x14ac:dyDescent="0.2">
      <c r="B104" s="109"/>
    </row>
    <row r="105" spans="2:2" x14ac:dyDescent="0.2">
      <c r="B105" s="109"/>
    </row>
    <row r="106" spans="2:2" x14ac:dyDescent="0.2">
      <c r="B106" s="109"/>
    </row>
    <row r="107" spans="2:2" x14ac:dyDescent="0.2">
      <c r="B107" s="109"/>
    </row>
    <row r="108" spans="2:2" x14ac:dyDescent="0.2">
      <c r="B108" s="109"/>
    </row>
    <row r="109" spans="2:2" x14ac:dyDescent="0.2">
      <c r="B109" s="109"/>
    </row>
    <row r="110" spans="2:2" x14ac:dyDescent="0.2">
      <c r="B110" s="109"/>
    </row>
    <row r="111" spans="2:2" x14ac:dyDescent="0.2">
      <c r="B111" s="109"/>
    </row>
    <row r="112" spans="2:2" x14ac:dyDescent="0.2">
      <c r="B112" s="109"/>
    </row>
    <row r="113" spans="2:2" x14ac:dyDescent="0.2">
      <c r="B113" s="109"/>
    </row>
    <row r="114" spans="2:2" x14ac:dyDescent="0.2">
      <c r="B114" s="109"/>
    </row>
    <row r="115" spans="2:2" x14ac:dyDescent="0.2">
      <c r="B115" s="109"/>
    </row>
    <row r="116" spans="2:2" x14ac:dyDescent="0.2">
      <c r="B116" s="109"/>
    </row>
    <row r="117" spans="2:2" x14ac:dyDescent="0.2">
      <c r="B117" s="109"/>
    </row>
    <row r="118" spans="2:2" x14ac:dyDescent="0.2">
      <c r="B118" s="109"/>
    </row>
    <row r="119" spans="2:2" x14ac:dyDescent="0.2">
      <c r="B119" s="109"/>
    </row>
    <row r="120" spans="2:2" x14ac:dyDescent="0.2">
      <c r="B120" s="109"/>
    </row>
    <row r="121" spans="2:2" x14ac:dyDescent="0.2">
      <c r="B121" s="109"/>
    </row>
    <row r="122" spans="2:2" x14ac:dyDescent="0.2">
      <c r="B122" s="109"/>
    </row>
    <row r="123" spans="2:2" x14ac:dyDescent="0.2">
      <c r="B123" s="109"/>
    </row>
    <row r="124" spans="2:2" x14ac:dyDescent="0.2">
      <c r="B124" s="109"/>
    </row>
    <row r="125" spans="2:2" x14ac:dyDescent="0.2">
      <c r="B125" s="109"/>
    </row>
    <row r="126" spans="2:2" x14ac:dyDescent="0.2">
      <c r="B126" s="109"/>
    </row>
    <row r="127" spans="2:2" x14ac:dyDescent="0.2">
      <c r="B127" s="109"/>
    </row>
    <row r="128" spans="2:2" x14ac:dyDescent="0.2">
      <c r="B128" s="109"/>
    </row>
    <row r="129" spans="2:2" x14ac:dyDescent="0.2">
      <c r="B129" s="109"/>
    </row>
    <row r="130" spans="2:2" x14ac:dyDescent="0.2">
      <c r="B130" s="109"/>
    </row>
    <row r="131" spans="2:2" x14ac:dyDescent="0.2">
      <c r="B131" s="109"/>
    </row>
    <row r="132" spans="2:2" x14ac:dyDescent="0.2">
      <c r="B132" s="109"/>
    </row>
    <row r="133" spans="2:2" x14ac:dyDescent="0.2">
      <c r="B133" s="109"/>
    </row>
    <row r="134" spans="2:2" x14ac:dyDescent="0.2">
      <c r="B134" s="109"/>
    </row>
    <row r="135" spans="2:2" x14ac:dyDescent="0.2">
      <c r="B135" s="109"/>
    </row>
    <row r="136" spans="2:2" x14ac:dyDescent="0.2">
      <c r="B136" s="109"/>
    </row>
    <row r="137" spans="2:2" x14ac:dyDescent="0.2">
      <c r="B137" s="109"/>
    </row>
    <row r="138" spans="2:2" x14ac:dyDescent="0.2">
      <c r="B138" s="109"/>
    </row>
    <row r="139" spans="2:2" x14ac:dyDescent="0.2">
      <c r="B139" s="109"/>
    </row>
    <row r="140" spans="2:2" x14ac:dyDescent="0.2">
      <c r="B140" s="109"/>
    </row>
    <row r="141" spans="2:2" x14ac:dyDescent="0.2">
      <c r="B141" s="109"/>
    </row>
    <row r="142" spans="2:2" x14ac:dyDescent="0.2">
      <c r="B142" s="109"/>
    </row>
    <row r="143" spans="2:2" x14ac:dyDescent="0.2">
      <c r="B143" s="109"/>
    </row>
    <row r="144" spans="2:2" x14ac:dyDescent="0.2">
      <c r="B144" s="109"/>
    </row>
    <row r="145" spans="2:2" x14ac:dyDescent="0.2">
      <c r="B145" s="109"/>
    </row>
    <row r="146" spans="2:2" x14ac:dyDescent="0.2">
      <c r="B146" s="109"/>
    </row>
    <row r="147" spans="2:2" x14ac:dyDescent="0.2">
      <c r="B147" s="109"/>
    </row>
    <row r="148" spans="2:2" x14ac:dyDescent="0.2">
      <c r="B148" s="109"/>
    </row>
    <row r="149" spans="2:2" x14ac:dyDescent="0.2">
      <c r="B149" s="109"/>
    </row>
    <row r="150" spans="2:2" x14ac:dyDescent="0.2">
      <c r="B150" s="109"/>
    </row>
    <row r="151" spans="2:2" x14ac:dyDescent="0.2">
      <c r="B151" s="109"/>
    </row>
    <row r="152" spans="2:2" x14ac:dyDescent="0.2">
      <c r="B152" s="109"/>
    </row>
    <row r="153" spans="2:2" x14ac:dyDescent="0.2">
      <c r="B153" s="109"/>
    </row>
    <row r="154" spans="2:2" x14ac:dyDescent="0.2">
      <c r="B154" s="109"/>
    </row>
    <row r="155" spans="2:2" x14ac:dyDescent="0.2">
      <c r="B155" s="109"/>
    </row>
    <row r="156" spans="2:2" x14ac:dyDescent="0.2">
      <c r="B156" s="109"/>
    </row>
    <row r="157" spans="2:2" x14ac:dyDescent="0.2">
      <c r="B157" s="109"/>
    </row>
    <row r="158" spans="2:2" x14ac:dyDescent="0.2">
      <c r="B158" s="109"/>
    </row>
    <row r="159" spans="2:2" x14ac:dyDescent="0.2">
      <c r="B159" s="109"/>
    </row>
    <row r="160" spans="2:2" x14ac:dyDescent="0.2">
      <c r="B160" s="109"/>
    </row>
    <row r="161" spans="2:2" x14ac:dyDescent="0.2">
      <c r="B161" s="109"/>
    </row>
    <row r="162" spans="2:2" x14ac:dyDescent="0.2">
      <c r="B162" s="109"/>
    </row>
    <row r="163" spans="2:2" x14ac:dyDescent="0.2">
      <c r="B163" s="109"/>
    </row>
    <row r="164" spans="2:2" x14ac:dyDescent="0.2">
      <c r="B164" s="109"/>
    </row>
    <row r="165" spans="2:2" x14ac:dyDescent="0.2">
      <c r="B165" s="109"/>
    </row>
    <row r="166" spans="2:2" x14ac:dyDescent="0.2">
      <c r="B166" s="109"/>
    </row>
    <row r="167" spans="2:2" x14ac:dyDescent="0.2">
      <c r="B167" s="109"/>
    </row>
    <row r="168" spans="2:2" x14ac:dyDescent="0.2">
      <c r="B168" s="109"/>
    </row>
    <row r="169" spans="2:2" x14ac:dyDescent="0.2">
      <c r="B169" s="109"/>
    </row>
    <row r="170" spans="2:2" x14ac:dyDescent="0.2">
      <c r="B170" s="109"/>
    </row>
    <row r="171" spans="2:2" x14ac:dyDescent="0.2">
      <c r="B171" s="109"/>
    </row>
    <row r="172" spans="2:2" x14ac:dyDescent="0.2">
      <c r="B172" s="109"/>
    </row>
    <row r="173" spans="2:2" x14ac:dyDescent="0.2">
      <c r="B173" s="109"/>
    </row>
    <row r="174" spans="2:2" x14ac:dyDescent="0.2">
      <c r="B174" s="109"/>
    </row>
    <row r="175" spans="2:2" x14ac:dyDescent="0.2">
      <c r="B175" s="109"/>
    </row>
    <row r="176" spans="2:2" x14ac:dyDescent="0.2">
      <c r="B176" s="109"/>
    </row>
    <row r="177" spans="2:2" x14ac:dyDescent="0.2">
      <c r="B177" s="109"/>
    </row>
    <row r="178" spans="2:2" x14ac:dyDescent="0.2">
      <c r="B178" s="109"/>
    </row>
    <row r="179" spans="2:2" x14ac:dyDescent="0.2">
      <c r="B179" s="109"/>
    </row>
    <row r="180" spans="2:2" x14ac:dyDescent="0.2">
      <c r="B180" s="109"/>
    </row>
    <row r="181" spans="2:2" x14ac:dyDescent="0.2">
      <c r="B181" s="109"/>
    </row>
    <row r="182" spans="2:2" x14ac:dyDescent="0.2">
      <c r="B182" s="109"/>
    </row>
    <row r="183" spans="2:2" x14ac:dyDescent="0.2">
      <c r="B183" s="109"/>
    </row>
    <row r="184" spans="2:2" x14ac:dyDescent="0.2">
      <c r="B184" s="109"/>
    </row>
    <row r="185" spans="2:2" x14ac:dyDescent="0.2">
      <c r="B185" s="109"/>
    </row>
    <row r="186" spans="2:2" x14ac:dyDescent="0.2">
      <c r="B186" s="109"/>
    </row>
    <row r="187" spans="2:2" x14ac:dyDescent="0.2">
      <c r="B187" s="109"/>
    </row>
    <row r="188" spans="2:2" x14ac:dyDescent="0.2">
      <c r="B188" s="109"/>
    </row>
    <row r="189" spans="2:2" x14ac:dyDescent="0.2">
      <c r="B189" s="109"/>
    </row>
    <row r="190" spans="2:2" x14ac:dyDescent="0.2">
      <c r="B190" s="109"/>
    </row>
    <row r="191" spans="2:2" x14ac:dyDescent="0.2">
      <c r="B191" s="109"/>
    </row>
    <row r="192" spans="2:2" x14ac:dyDescent="0.2">
      <c r="B192" s="109"/>
    </row>
    <row r="193" spans="2:2" x14ac:dyDescent="0.2">
      <c r="B193" s="109"/>
    </row>
    <row r="194" spans="2:2" x14ac:dyDescent="0.2">
      <c r="B194" s="109"/>
    </row>
    <row r="195" spans="2:2" x14ac:dyDescent="0.2">
      <c r="B195" s="109"/>
    </row>
    <row r="196" spans="2:2" x14ac:dyDescent="0.2">
      <c r="B196" s="109"/>
    </row>
    <row r="197" spans="2:2" x14ac:dyDescent="0.2">
      <c r="B197" s="109"/>
    </row>
    <row r="198" spans="2:2" x14ac:dyDescent="0.2">
      <c r="B198" s="109"/>
    </row>
    <row r="199" spans="2:2" x14ac:dyDescent="0.2">
      <c r="B199" s="109"/>
    </row>
    <row r="200" spans="2:2" x14ac:dyDescent="0.2">
      <c r="B200" s="109"/>
    </row>
    <row r="201" spans="2:2" x14ac:dyDescent="0.2">
      <c r="B201" s="109"/>
    </row>
    <row r="202" spans="2:2" x14ac:dyDescent="0.2">
      <c r="B202" s="109"/>
    </row>
    <row r="203" spans="2:2" x14ac:dyDescent="0.2">
      <c r="B203" s="109"/>
    </row>
    <row r="204" spans="2:2" x14ac:dyDescent="0.2">
      <c r="B204" s="109"/>
    </row>
    <row r="205" spans="2:2" x14ac:dyDescent="0.2">
      <c r="B205" s="109"/>
    </row>
    <row r="206" spans="2:2" x14ac:dyDescent="0.2">
      <c r="B206" s="109"/>
    </row>
    <row r="207" spans="2:2" x14ac:dyDescent="0.2">
      <c r="B207" s="109"/>
    </row>
    <row r="208" spans="2:2" x14ac:dyDescent="0.2">
      <c r="B208" s="109"/>
    </row>
    <row r="209" spans="2:2" x14ac:dyDescent="0.2">
      <c r="B209" s="109"/>
    </row>
    <row r="210" spans="2:2" x14ac:dyDescent="0.2">
      <c r="B210" s="109"/>
    </row>
    <row r="211" spans="2:2" x14ac:dyDescent="0.2">
      <c r="B211" s="109"/>
    </row>
    <row r="212" spans="2:2" x14ac:dyDescent="0.2">
      <c r="B212" s="109"/>
    </row>
    <row r="213" spans="2:2" x14ac:dyDescent="0.2">
      <c r="B213" s="109"/>
    </row>
    <row r="214" spans="2:2" x14ac:dyDescent="0.2">
      <c r="B214" s="109"/>
    </row>
    <row r="215" spans="2:2" x14ac:dyDescent="0.2">
      <c r="B215" s="109"/>
    </row>
    <row r="216" spans="2:2" x14ac:dyDescent="0.2">
      <c r="B216" s="109"/>
    </row>
    <row r="217" spans="2:2" x14ac:dyDescent="0.2">
      <c r="B217" s="109"/>
    </row>
    <row r="218" spans="2:2" x14ac:dyDescent="0.2">
      <c r="B218" s="109"/>
    </row>
    <row r="219" spans="2:2" x14ac:dyDescent="0.2">
      <c r="B219" s="109"/>
    </row>
    <row r="220" spans="2:2" x14ac:dyDescent="0.2">
      <c r="B220" s="109"/>
    </row>
    <row r="221" spans="2:2" x14ac:dyDescent="0.2">
      <c r="B221" s="109"/>
    </row>
    <row r="222" spans="2:2" x14ac:dyDescent="0.2">
      <c r="B222" s="109"/>
    </row>
    <row r="223" spans="2:2" x14ac:dyDescent="0.2">
      <c r="B223" s="109"/>
    </row>
    <row r="224" spans="2:2" x14ac:dyDescent="0.2">
      <c r="B224" s="109"/>
    </row>
    <row r="225" spans="2:2" x14ac:dyDescent="0.2">
      <c r="B225" s="109"/>
    </row>
    <row r="226" spans="2:2" x14ac:dyDescent="0.2">
      <c r="B226" s="109"/>
    </row>
    <row r="227" spans="2:2" x14ac:dyDescent="0.2">
      <c r="B227" s="109"/>
    </row>
    <row r="228" spans="2:2" x14ac:dyDescent="0.2">
      <c r="B228" s="109"/>
    </row>
    <row r="229" spans="2:2" x14ac:dyDescent="0.2">
      <c r="B229" s="109"/>
    </row>
    <row r="230" spans="2:2" x14ac:dyDescent="0.2">
      <c r="B230" s="109"/>
    </row>
    <row r="231" spans="2:2" x14ac:dyDescent="0.2">
      <c r="B231" s="109"/>
    </row>
    <row r="232" spans="2:2" x14ac:dyDescent="0.2">
      <c r="B232" s="109"/>
    </row>
    <row r="233" spans="2:2" x14ac:dyDescent="0.2">
      <c r="B233" s="109"/>
    </row>
    <row r="234" spans="2:2" x14ac:dyDescent="0.2">
      <c r="B234" s="109"/>
    </row>
    <row r="235" spans="2:2" x14ac:dyDescent="0.2">
      <c r="B235" s="109"/>
    </row>
    <row r="236" spans="2:2" x14ac:dyDescent="0.2">
      <c r="B236" s="109"/>
    </row>
    <row r="237" spans="2:2" x14ac:dyDescent="0.2">
      <c r="B237" s="109"/>
    </row>
    <row r="238" spans="2:2" x14ac:dyDescent="0.2">
      <c r="B238" s="109"/>
    </row>
    <row r="239" spans="2:2" x14ac:dyDescent="0.2">
      <c r="B239" s="109"/>
    </row>
    <row r="240" spans="2:2" x14ac:dyDescent="0.2">
      <c r="B240" s="109"/>
    </row>
    <row r="241" spans="2:2" x14ac:dyDescent="0.2">
      <c r="B241" s="109"/>
    </row>
    <row r="242" spans="2:2" x14ac:dyDescent="0.2">
      <c r="B242" s="109"/>
    </row>
    <row r="243" spans="2:2" x14ac:dyDescent="0.2">
      <c r="B243" s="109"/>
    </row>
    <row r="244" spans="2:2" x14ac:dyDescent="0.2">
      <c r="B244" s="109"/>
    </row>
    <row r="245" spans="2:2" x14ac:dyDescent="0.2">
      <c r="B245" s="109"/>
    </row>
    <row r="246" spans="2:2" x14ac:dyDescent="0.2">
      <c r="B246" s="109"/>
    </row>
    <row r="247" spans="2:2" x14ac:dyDescent="0.2">
      <c r="B247" s="109"/>
    </row>
    <row r="248" spans="2:2" x14ac:dyDescent="0.2">
      <c r="B248" s="109"/>
    </row>
    <row r="249" spans="2:2" x14ac:dyDescent="0.2">
      <c r="B249" s="109"/>
    </row>
    <row r="250" spans="2:2" x14ac:dyDescent="0.2">
      <c r="B250" s="109"/>
    </row>
    <row r="251" spans="2:2" x14ac:dyDescent="0.2">
      <c r="B251" s="109"/>
    </row>
    <row r="252" spans="2:2" x14ac:dyDescent="0.2">
      <c r="B252" s="109"/>
    </row>
    <row r="253" spans="2:2" x14ac:dyDescent="0.2">
      <c r="B253" s="109"/>
    </row>
    <row r="254" spans="2:2" x14ac:dyDescent="0.2">
      <c r="B254" s="109"/>
    </row>
    <row r="255" spans="2:2" x14ac:dyDescent="0.2">
      <c r="B255" s="109"/>
    </row>
    <row r="256" spans="2:2" x14ac:dyDescent="0.2">
      <c r="B256" s="109"/>
    </row>
    <row r="257" spans="2:2" x14ac:dyDescent="0.2">
      <c r="B257" s="109"/>
    </row>
    <row r="258" spans="2:2" x14ac:dyDescent="0.2">
      <c r="B258" s="109"/>
    </row>
    <row r="259" spans="2:2" x14ac:dyDescent="0.2">
      <c r="B259" s="109"/>
    </row>
    <row r="260" spans="2:2" x14ac:dyDescent="0.2">
      <c r="B260" s="109"/>
    </row>
    <row r="261" spans="2:2" x14ac:dyDescent="0.2">
      <c r="B261" s="109"/>
    </row>
    <row r="262" spans="2:2" x14ac:dyDescent="0.2">
      <c r="B262" s="109"/>
    </row>
    <row r="263" spans="2:2" x14ac:dyDescent="0.2">
      <c r="B263" s="109"/>
    </row>
    <row r="264" spans="2:2" x14ac:dyDescent="0.2">
      <c r="B264" s="109"/>
    </row>
    <row r="265" spans="2:2" x14ac:dyDescent="0.2">
      <c r="B265" s="109"/>
    </row>
    <row r="266" spans="2:2" x14ac:dyDescent="0.2">
      <c r="B266" s="109"/>
    </row>
    <row r="267" spans="2:2" x14ac:dyDescent="0.2">
      <c r="B267" s="109"/>
    </row>
    <row r="268" spans="2:2" x14ac:dyDescent="0.2">
      <c r="B268" s="109"/>
    </row>
    <row r="269" spans="2:2" x14ac:dyDescent="0.2">
      <c r="B269" s="109"/>
    </row>
    <row r="270" spans="2:2" x14ac:dyDescent="0.2">
      <c r="B270" s="109"/>
    </row>
    <row r="271" spans="2:2" x14ac:dyDescent="0.2">
      <c r="B271" s="109"/>
    </row>
    <row r="272" spans="2:2" x14ac:dyDescent="0.2">
      <c r="B272" s="109"/>
    </row>
    <row r="273" spans="2:2" x14ac:dyDescent="0.2">
      <c r="B273" s="109"/>
    </row>
    <row r="274" spans="2:2" x14ac:dyDescent="0.2">
      <c r="B274" s="109"/>
    </row>
    <row r="275" spans="2:2" x14ac:dyDescent="0.2">
      <c r="B275" s="109"/>
    </row>
    <row r="276" spans="2:2" x14ac:dyDescent="0.2">
      <c r="B276" s="109"/>
    </row>
    <row r="277" spans="2:2" x14ac:dyDescent="0.2">
      <c r="B277" s="109"/>
    </row>
    <row r="278" spans="2:2" x14ac:dyDescent="0.2">
      <c r="B278" s="109"/>
    </row>
    <row r="279" spans="2:2" x14ac:dyDescent="0.2">
      <c r="B279" s="109"/>
    </row>
    <row r="280" spans="2:2" x14ac:dyDescent="0.2">
      <c r="B280" s="109"/>
    </row>
    <row r="281" spans="2:2" x14ac:dyDescent="0.2">
      <c r="B281" s="109"/>
    </row>
    <row r="282" spans="2:2" x14ac:dyDescent="0.2">
      <c r="B282" s="109"/>
    </row>
    <row r="283" spans="2:2" x14ac:dyDescent="0.2">
      <c r="B283" s="109"/>
    </row>
    <row r="284" spans="2:2" x14ac:dyDescent="0.2">
      <c r="B284" s="109"/>
    </row>
    <row r="285" spans="2:2" x14ac:dyDescent="0.2">
      <c r="B285" s="109"/>
    </row>
    <row r="286" spans="2:2" x14ac:dyDescent="0.2">
      <c r="B286" s="109"/>
    </row>
    <row r="287" spans="2:2" x14ac:dyDescent="0.2">
      <c r="B287" s="109"/>
    </row>
    <row r="288" spans="2:2" x14ac:dyDescent="0.2">
      <c r="B288" s="109"/>
    </row>
    <row r="289" spans="2:2" x14ac:dyDescent="0.2">
      <c r="B289" s="109"/>
    </row>
    <row r="290" spans="2:2" x14ac:dyDescent="0.2">
      <c r="B290" s="109"/>
    </row>
    <row r="291" spans="2:2" x14ac:dyDescent="0.2">
      <c r="B291" s="109"/>
    </row>
    <row r="292" spans="2:2" x14ac:dyDescent="0.2">
      <c r="B292" s="109"/>
    </row>
    <row r="293" spans="2:2" x14ac:dyDescent="0.2">
      <c r="B293" s="109"/>
    </row>
    <row r="294" spans="2:2" x14ac:dyDescent="0.2">
      <c r="B294" s="109"/>
    </row>
    <row r="295" spans="2:2" x14ac:dyDescent="0.2">
      <c r="B295" s="109"/>
    </row>
    <row r="296" spans="2:2" x14ac:dyDescent="0.2">
      <c r="B296" s="109"/>
    </row>
    <row r="297" spans="2:2" x14ac:dyDescent="0.2">
      <c r="B297" s="109"/>
    </row>
    <row r="298" spans="2:2" x14ac:dyDescent="0.2">
      <c r="B298" s="109"/>
    </row>
    <row r="299" spans="2:2" x14ac:dyDescent="0.2">
      <c r="B299" s="109"/>
    </row>
    <row r="300" spans="2:2" x14ac:dyDescent="0.2">
      <c r="B300" s="109"/>
    </row>
    <row r="301" spans="2:2" x14ac:dyDescent="0.2">
      <c r="B301" s="109"/>
    </row>
    <row r="302" spans="2:2" x14ac:dyDescent="0.2">
      <c r="B302" s="109"/>
    </row>
    <row r="303" spans="2:2" x14ac:dyDescent="0.2">
      <c r="B303" s="109"/>
    </row>
    <row r="304" spans="2:2" x14ac:dyDescent="0.2">
      <c r="B304" s="109"/>
    </row>
    <row r="305" spans="2:2" x14ac:dyDescent="0.2">
      <c r="B305" s="109"/>
    </row>
    <row r="306" spans="2:2" x14ac:dyDescent="0.2">
      <c r="B306" s="109"/>
    </row>
    <row r="307" spans="2:2" x14ac:dyDescent="0.2">
      <c r="B307" s="109"/>
    </row>
    <row r="308" spans="2:2" x14ac:dyDescent="0.2">
      <c r="B308" s="109"/>
    </row>
    <row r="309" spans="2:2" x14ac:dyDescent="0.2">
      <c r="B309" s="109"/>
    </row>
    <row r="310" spans="2:2" x14ac:dyDescent="0.2">
      <c r="B310" s="109"/>
    </row>
    <row r="311" spans="2:2" x14ac:dyDescent="0.2">
      <c r="B311" s="109"/>
    </row>
    <row r="312" spans="2:2" x14ac:dyDescent="0.2">
      <c r="B312" s="109"/>
    </row>
    <row r="313" spans="2:2" x14ac:dyDescent="0.2">
      <c r="B313" s="109"/>
    </row>
    <row r="314" spans="2:2" x14ac:dyDescent="0.2">
      <c r="B314" s="109"/>
    </row>
    <row r="315" spans="2:2" x14ac:dyDescent="0.2">
      <c r="B315" s="109"/>
    </row>
    <row r="316" spans="2:2" x14ac:dyDescent="0.2">
      <c r="B316" s="109"/>
    </row>
    <row r="317" spans="2:2" x14ac:dyDescent="0.2">
      <c r="B317" s="109"/>
    </row>
    <row r="318" spans="2:2" x14ac:dyDescent="0.2">
      <c r="B318" s="109"/>
    </row>
    <row r="319" spans="2:2" x14ac:dyDescent="0.2">
      <c r="B319" s="109"/>
    </row>
    <row r="320" spans="2:2" x14ac:dyDescent="0.2">
      <c r="B320" s="109"/>
    </row>
    <row r="321" spans="2:2" x14ac:dyDescent="0.2">
      <c r="B321" s="109"/>
    </row>
    <row r="322" spans="2:2" x14ac:dyDescent="0.2">
      <c r="B322" s="109"/>
    </row>
    <row r="323" spans="2:2" x14ac:dyDescent="0.2">
      <c r="B323" s="109"/>
    </row>
    <row r="324" spans="2:2" x14ac:dyDescent="0.2">
      <c r="B324" s="109"/>
    </row>
    <row r="325" spans="2:2" x14ac:dyDescent="0.2">
      <c r="B325" s="109"/>
    </row>
    <row r="326" spans="2:2" x14ac:dyDescent="0.2">
      <c r="B326" s="109"/>
    </row>
    <row r="327" spans="2:2" x14ac:dyDescent="0.2">
      <c r="B327" s="109"/>
    </row>
    <row r="328" spans="2:2" x14ac:dyDescent="0.2">
      <c r="B328" s="109"/>
    </row>
    <row r="329" spans="2:2" x14ac:dyDescent="0.2">
      <c r="B329" s="109"/>
    </row>
    <row r="330" spans="2:2" x14ac:dyDescent="0.2">
      <c r="B330" s="109"/>
    </row>
    <row r="331" spans="2:2" x14ac:dyDescent="0.2">
      <c r="B331" s="109"/>
    </row>
    <row r="332" spans="2:2" x14ac:dyDescent="0.2">
      <c r="B332" s="109"/>
    </row>
    <row r="333" spans="2:2" x14ac:dyDescent="0.2">
      <c r="B333" s="109"/>
    </row>
    <row r="334" spans="2:2" x14ac:dyDescent="0.2">
      <c r="B334" s="109"/>
    </row>
    <row r="335" spans="2:2" x14ac:dyDescent="0.2">
      <c r="B335" s="109"/>
    </row>
    <row r="336" spans="2:2" x14ac:dyDescent="0.2">
      <c r="B336" s="109"/>
    </row>
    <row r="337" spans="2:2" x14ac:dyDescent="0.2">
      <c r="B337" s="109"/>
    </row>
    <row r="338" spans="2:2" x14ac:dyDescent="0.2">
      <c r="B338" s="109"/>
    </row>
    <row r="339" spans="2:2" x14ac:dyDescent="0.2">
      <c r="B339" s="109"/>
    </row>
    <row r="340" spans="2:2" x14ac:dyDescent="0.2">
      <c r="B340" s="109"/>
    </row>
    <row r="341" spans="2:2" x14ac:dyDescent="0.2">
      <c r="B341" s="109"/>
    </row>
    <row r="342" spans="2:2" x14ac:dyDescent="0.2">
      <c r="B342" s="109"/>
    </row>
    <row r="343" spans="2:2" x14ac:dyDescent="0.2">
      <c r="B343" s="109"/>
    </row>
    <row r="344" spans="2:2" x14ac:dyDescent="0.2">
      <c r="B344" s="109"/>
    </row>
    <row r="345" spans="2:2" x14ac:dyDescent="0.2">
      <c r="B345" s="109"/>
    </row>
    <row r="346" spans="2:2" x14ac:dyDescent="0.2">
      <c r="B346" s="109"/>
    </row>
    <row r="347" spans="2:2" x14ac:dyDescent="0.2">
      <c r="B347" s="109"/>
    </row>
    <row r="348" spans="2:2" x14ac:dyDescent="0.2">
      <c r="B348" s="109"/>
    </row>
    <row r="349" spans="2:2" x14ac:dyDescent="0.2">
      <c r="B349" s="109"/>
    </row>
    <row r="350" spans="2:2" x14ac:dyDescent="0.2">
      <c r="B350" s="109"/>
    </row>
    <row r="351" spans="2:2" x14ac:dyDescent="0.2">
      <c r="B351" s="109"/>
    </row>
    <row r="352" spans="2:2" x14ac:dyDescent="0.2">
      <c r="B352" s="109"/>
    </row>
    <row r="353" spans="2:2" x14ac:dyDescent="0.2">
      <c r="B353" s="109"/>
    </row>
    <row r="354" spans="2:2" x14ac:dyDescent="0.2">
      <c r="B354" s="109"/>
    </row>
    <row r="355" spans="2:2" x14ac:dyDescent="0.2">
      <c r="B355" s="109"/>
    </row>
    <row r="356" spans="2:2" x14ac:dyDescent="0.2">
      <c r="B356" s="109"/>
    </row>
    <row r="357" spans="2:2" x14ac:dyDescent="0.2">
      <c r="B357" s="109"/>
    </row>
    <row r="358" spans="2:2" x14ac:dyDescent="0.2">
      <c r="B358" s="109"/>
    </row>
    <row r="359" spans="2:2" x14ac:dyDescent="0.2">
      <c r="B359" s="109"/>
    </row>
    <row r="360" spans="2:2" x14ac:dyDescent="0.2">
      <c r="B360" s="109"/>
    </row>
    <row r="361" spans="2:2" x14ac:dyDescent="0.2">
      <c r="B361" s="109"/>
    </row>
    <row r="362" spans="2:2" x14ac:dyDescent="0.2">
      <c r="B362" s="109"/>
    </row>
    <row r="363" spans="2:2" x14ac:dyDescent="0.2">
      <c r="B363" s="109"/>
    </row>
    <row r="364" spans="2:2" x14ac:dyDescent="0.2">
      <c r="B364" s="109"/>
    </row>
    <row r="365" spans="2:2" x14ac:dyDescent="0.2">
      <c r="B365" s="109"/>
    </row>
    <row r="366" spans="2:2" x14ac:dyDescent="0.2">
      <c r="B366" s="109"/>
    </row>
    <row r="367" spans="2:2" x14ac:dyDescent="0.2">
      <c r="B367" s="109"/>
    </row>
    <row r="368" spans="2:2" x14ac:dyDescent="0.2">
      <c r="B368" s="109"/>
    </row>
    <row r="369" spans="2:2" x14ac:dyDescent="0.2">
      <c r="B369" s="109"/>
    </row>
    <row r="370" spans="2:2" x14ac:dyDescent="0.2">
      <c r="B370" s="109"/>
    </row>
    <row r="371" spans="2:2" x14ac:dyDescent="0.2">
      <c r="B371" s="109"/>
    </row>
    <row r="372" spans="2:2" x14ac:dyDescent="0.2">
      <c r="B372" s="109"/>
    </row>
    <row r="373" spans="2:2" x14ac:dyDescent="0.2">
      <c r="B373" s="109"/>
    </row>
    <row r="374" spans="2:2" x14ac:dyDescent="0.2">
      <c r="B374" s="109"/>
    </row>
    <row r="375" spans="2:2" x14ac:dyDescent="0.2">
      <c r="B375" s="109"/>
    </row>
    <row r="376" spans="2:2" x14ac:dyDescent="0.2">
      <c r="B376" s="109"/>
    </row>
    <row r="377" spans="2:2" x14ac:dyDescent="0.2">
      <c r="B377" s="109"/>
    </row>
    <row r="378" spans="2:2" x14ac:dyDescent="0.2">
      <c r="B378" s="109"/>
    </row>
    <row r="379" spans="2:2" x14ac:dyDescent="0.2">
      <c r="B379" s="109"/>
    </row>
    <row r="380" spans="2:2" x14ac:dyDescent="0.2">
      <c r="B380" s="109"/>
    </row>
    <row r="381" spans="2:2" x14ac:dyDescent="0.2">
      <c r="B381" s="109"/>
    </row>
    <row r="382" spans="2:2" x14ac:dyDescent="0.2">
      <c r="B382" s="109"/>
    </row>
    <row r="383" spans="2:2" x14ac:dyDescent="0.2">
      <c r="B383" s="109"/>
    </row>
    <row r="384" spans="2:2" x14ac:dyDescent="0.2">
      <c r="B384" s="109"/>
    </row>
    <row r="385" spans="2:2" x14ac:dyDescent="0.2">
      <c r="B385" s="109"/>
    </row>
    <row r="386" spans="2:2" x14ac:dyDescent="0.2">
      <c r="B386" s="109"/>
    </row>
    <row r="387" spans="2:2" x14ac:dyDescent="0.2">
      <c r="B387" s="109"/>
    </row>
    <row r="388" spans="2:2" x14ac:dyDescent="0.2">
      <c r="B388" s="109"/>
    </row>
    <row r="389" spans="2:2" x14ac:dyDescent="0.2">
      <c r="B389" s="109"/>
    </row>
    <row r="390" spans="2:2" x14ac:dyDescent="0.2">
      <c r="B390" s="109"/>
    </row>
    <row r="391" spans="2:2" x14ac:dyDescent="0.2">
      <c r="B391" s="109"/>
    </row>
    <row r="392" spans="2:2" x14ac:dyDescent="0.2">
      <c r="B392" s="109"/>
    </row>
    <row r="393" spans="2:2" x14ac:dyDescent="0.2">
      <c r="B393" s="109"/>
    </row>
    <row r="394" spans="2:2" x14ac:dyDescent="0.2">
      <c r="B394" s="109"/>
    </row>
    <row r="395" spans="2:2" x14ac:dyDescent="0.2">
      <c r="B395" s="109"/>
    </row>
    <row r="396" spans="2:2" x14ac:dyDescent="0.2">
      <c r="B396" s="109"/>
    </row>
    <row r="397" spans="2:2" x14ac:dyDescent="0.2">
      <c r="B397" s="109"/>
    </row>
    <row r="398" spans="2:2" x14ac:dyDescent="0.2">
      <c r="B398" s="109"/>
    </row>
    <row r="399" spans="2:2" x14ac:dyDescent="0.2">
      <c r="B399" s="109"/>
    </row>
    <row r="400" spans="2:2" x14ac:dyDescent="0.2">
      <c r="B400" s="109"/>
    </row>
    <row r="401" spans="2:2" x14ac:dyDescent="0.2">
      <c r="B401" s="109"/>
    </row>
    <row r="402" spans="2:2" x14ac:dyDescent="0.2">
      <c r="B402" s="109"/>
    </row>
    <row r="403" spans="2:2" x14ac:dyDescent="0.2">
      <c r="B403" s="109"/>
    </row>
    <row r="404" spans="2:2" x14ac:dyDescent="0.2">
      <c r="B404" s="109"/>
    </row>
    <row r="405" spans="2:2" x14ac:dyDescent="0.2">
      <c r="B405" s="109"/>
    </row>
    <row r="406" spans="2:2" x14ac:dyDescent="0.2">
      <c r="B406" s="109"/>
    </row>
    <row r="407" spans="2:2" x14ac:dyDescent="0.2">
      <c r="B407" s="109"/>
    </row>
    <row r="408" spans="2:2" x14ac:dyDescent="0.2">
      <c r="B408" s="109"/>
    </row>
    <row r="409" spans="2:2" x14ac:dyDescent="0.2">
      <c r="B409" s="109"/>
    </row>
    <row r="410" spans="2:2" x14ac:dyDescent="0.2">
      <c r="B410" s="109"/>
    </row>
    <row r="411" spans="2:2" x14ac:dyDescent="0.2">
      <c r="B411" s="109"/>
    </row>
    <row r="412" spans="2:2" x14ac:dyDescent="0.2">
      <c r="B412" s="109"/>
    </row>
    <row r="413" spans="2:2" x14ac:dyDescent="0.2">
      <c r="B413" s="109"/>
    </row>
    <row r="414" spans="2:2" x14ac:dyDescent="0.2">
      <c r="B414" s="109"/>
    </row>
    <row r="415" spans="2:2" x14ac:dyDescent="0.2">
      <c r="B415" s="109"/>
    </row>
    <row r="416" spans="2:2" x14ac:dyDescent="0.2">
      <c r="B416" s="109"/>
    </row>
    <row r="417" spans="2:2" x14ac:dyDescent="0.2">
      <c r="B417" s="109"/>
    </row>
    <row r="418" spans="2:2" x14ac:dyDescent="0.2">
      <c r="B418" s="109"/>
    </row>
    <row r="419" spans="2:2" x14ac:dyDescent="0.2">
      <c r="B419" s="109"/>
    </row>
    <row r="420" spans="2:2" x14ac:dyDescent="0.2">
      <c r="B420" s="109"/>
    </row>
    <row r="421" spans="2:2" x14ac:dyDescent="0.2">
      <c r="B421" s="109"/>
    </row>
    <row r="422" spans="2:2" x14ac:dyDescent="0.2">
      <c r="B422" s="109"/>
    </row>
    <row r="423" spans="2:2" x14ac:dyDescent="0.2">
      <c r="B423" s="109"/>
    </row>
    <row r="424" spans="2:2" x14ac:dyDescent="0.2">
      <c r="B424" s="109"/>
    </row>
    <row r="425" spans="2:2" x14ac:dyDescent="0.2">
      <c r="B425" s="109"/>
    </row>
    <row r="426" spans="2:2" x14ac:dyDescent="0.2">
      <c r="B426" s="109"/>
    </row>
    <row r="427" spans="2:2" x14ac:dyDescent="0.2">
      <c r="B427" s="109"/>
    </row>
    <row r="428" spans="2:2" x14ac:dyDescent="0.2">
      <c r="B428" s="109"/>
    </row>
    <row r="429" spans="2:2" x14ac:dyDescent="0.2">
      <c r="B429" s="109"/>
    </row>
    <row r="430" spans="2:2" x14ac:dyDescent="0.2">
      <c r="B430" s="109"/>
    </row>
    <row r="431" spans="2:2" x14ac:dyDescent="0.2">
      <c r="B431" s="109"/>
    </row>
    <row r="432" spans="2:2" x14ac:dyDescent="0.2">
      <c r="B432" s="109"/>
    </row>
    <row r="433" spans="2:2" x14ac:dyDescent="0.2">
      <c r="B433" s="109"/>
    </row>
    <row r="434" spans="2:2" x14ac:dyDescent="0.2">
      <c r="B434" s="109"/>
    </row>
    <row r="435" spans="2:2" x14ac:dyDescent="0.2">
      <c r="B435" s="109"/>
    </row>
    <row r="436" spans="2:2" x14ac:dyDescent="0.2">
      <c r="B436" s="109"/>
    </row>
    <row r="437" spans="2:2" x14ac:dyDescent="0.2">
      <c r="B437" s="109"/>
    </row>
    <row r="438" spans="2:2" x14ac:dyDescent="0.2">
      <c r="B438" s="109"/>
    </row>
    <row r="439" spans="2:2" x14ac:dyDescent="0.2">
      <c r="B439" s="109"/>
    </row>
    <row r="440" spans="2:2" x14ac:dyDescent="0.2">
      <c r="B440" s="109"/>
    </row>
    <row r="441" spans="2:2" x14ac:dyDescent="0.2">
      <c r="B441" s="109"/>
    </row>
    <row r="442" spans="2:2" x14ac:dyDescent="0.2">
      <c r="B442" s="109"/>
    </row>
    <row r="443" spans="2:2" x14ac:dyDescent="0.2">
      <c r="B443" s="109"/>
    </row>
    <row r="444" spans="2:2" x14ac:dyDescent="0.2">
      <c r="B444" s="109"/>
    </row>
    <row r="445" spans="2:2" x14ac:dyDescent="0.2">
      <c r="B445" s="109"/>
    </row>
    <row r="446" spans="2:2" x14ac:dyDescent="0.2">
      <c r="B446" s="109"/>
    </row>
    <row r="447" spans="2:2" x14ac:dyDescent="0.2">
      <c r="B447" s="109"/>
    </row>
    <row r="448" spans="2:2" x14ac:dyDescent="0.2">
      <c r="B448" s="109"/>
    </row>
    <row r="449" spans="2:2" x14ac:dyDescent="0.2">
      <c r="B449" s="109"/>
    </row>
    <row r="450" spans="2:2" x14ac:dyDescent="0.2">
      <c r="B450" s="109"/>
    </row>
    <row r="451" spans="2:2" x14ac:dyDescent="0.2">
      <c r="B451" s="109"/>
    </row>
    <row r="452" spans="2:2" x14ac:dyDescent="0.2">
      <c r="B452" s="109"/>
    </row>
    <row r="453" spans="2:2" x14ac:dyDescent="0.2">
      <c r="B453" s="109"/>
    </row>
    <row r="454" spans="2:2" x14ac:dyDescent="0.2">
      <c r="B454" s="109"/>
    </row>
    <row r="455" spans="2:2" x14ac:dyDescent="0.2">
      <c r="B455" s="109"/>
    </row>
    <row r="456" spans="2:2" x14ac:dyDescent="0.2">
      <c r="B456" s="109"/>
    </row>
    <row r="457" spans="2:2" x14ac:dyDescent="0.2">
      <c r="B457" s="109"/>
    </row>
    <row r="458" spans="2:2" x14ac:dyDescent="0.2">
      <c r="B458" s="109"/>
    </row>
    <row r="459" spans="2:2" x14ac:dyDescent="0.2">
      <c r="B459" s="109"/>
    </row>
    <row r="460" spans="2:2" x14ac:dyDescent="0.2">
      <c r="B460" s="109"/>
    </row>
    <row r="461" spans="2:2" x14ac:dyDescent="0.2">
      <c r="B461" s="109"/>
    </row>
    <row r="462" spans="2:2" x14ac:dyDescent="0.2">
      <c r="B462" s="109"/>
    </row>
    <row r="463" spans="2:2" x14ac:dyDescent="0.2">
      <c r="B463" s="109"/>
    </row>
    <row r="464" spans="2:2" x14ac:dyDescent="0.2">
      <c r="B464" s="109"/>
    </row>
    <row r="465" spans="2:2" x14ac:dyDescent="0.2">
      <c r="B465" s="109"/>
    </row>
    <row r="466" spans="2:2" x14ac:dyDescent="0.2">
      <c r="B466" s="109"/>
    </row>
    <row r="467" spans="2:2" x14ac:dyDescent="0.2">
      <c r="B467" s="109"/>
    </row>
    <row r="468" spans="2:2" x14ac:dyDescent="0.2">
      <c r="B468" s="109"/>
    </row>
    <row r="469" spans="2:2" x14ac:dyDescent="0.2">
      <c r="B469" s="109"/>
    </row>
    <row r="470" spans="2:2" x14ac:dyDescent="0.2">
      <c r="B470" s="109"/>
    </row>
    <row r="471" spans="2:2" x14ac:dyDescent="0.2">
      <c r="B471" s="109"/>
    </row>
    <row r="472" spans="2:2" x14ac:dyDescent="0.2">
      <c r="B472" s="109"/>
    </row>
    <row r="473" spans="2:2" x14ac:dyDescent="0.2">
      <c r="B473" s="109"/>
    </row>
    <row r="474" spans="2:2" x14ac:dyDescent="0.2">
      <c r="B474" s="109"/>
    </row>
    <row r="475" spans="2:2" x14ac:dyDescent="0.2">
      <c r="B475" s="109"/>
    </row>
    <row r="476" spans="2:2" x14ac:dyDescent="0.2">
      <c r="B476" s="109"/>
    </row>
    <row r="477" spans="2:2" x14ac:dyDescent="0.2">
      <c r="B477" s="109"/>
    </row>
    <row r="478" spans="2:2" x14ac:dyDescent="0.2">
      <c r="B478" s="109"/>
    </row>
    <row r="479" spans="2:2" x14ac:dyDescent="0.2">
      <c r="B479" s="109"/>
    </row>
    <row r="480" spans="2:2" x14ac:dyDescent="0.2">
      <c r="B480" s="109"/>
    </row>
    <row r="481" spans="2:2" x14ac:dyDescent="0.2">
      <c r="B481" s="109"/>
    </row>
    <row r="482" spans="2:2" x14ac:dyDescent="0.2">
      <c r="B482" s="109"/>
    </row>
    <row r="483" spans="2:2" x14ac:dyDescent="0.2">
      <c r="B483" s="109"/>
    </row>
    <row r="484" spans="2:2" x14ac:dyDescent="0.2">
      <c r="B484" s="109"/>
    </row>
    <row r="485" spans="2:2" x14ac:dyDescent="0.2">
      <c r="B485" s="109"/>
    </row>
    <row r="486" spans="2:2" x14ac:dyDescent="0.2">
      <c r="B486" s="109"/>
    </row>
    <row r="487" spans="2:2" x14ac:dyDescent="0.2">
      <c r="B487" s="109"/>
    </row>
    <row r="488" spans="2:2" x14ac:dyDescent="0.2">
      <c r="B488" s="109"/>
    </row>
    <row r="489" spans="2:2" x14ac:dyDescent="0.2">
      <c r="B489" s="109"/>
    </row>
    <row r="490" spans="2:2" x14ac:dyDescent="0.2">
      <c r="B490" s="109"/>
    </row>
    <row r="491" spans="2:2" x14ac:dyDescent="0.2">
      <c r="B491" s="109"/>
    </row>
    <row r="492" spans="2:2" x14ac:dyDescent="0.2">
      <c r="B492" s="109"/>
    </row>
    <row r="493" spans="2:2" x14ac:dyDescent="0.2">
      <c r="B493" s="109"/>
    </row>
    <row r="494" spans="2:2" x14ac:dyDescent="0.2">
      <c r="B494" s="109"/>
    </row>
    <row r="495" spans="2:2" x14ac:dyDescent="0.2">
      <c r="B495" s="109"/>
    </row>
    <row r="496" spans="2:2" x14ac:dyDescent="0.2">
      <c r="B496" s="109"/>
    </row>
    <row r="497" spans="2:2" x14ac:dyDescent="0.2">
      <c r="B497" s="109"/>
    </row>
    <row r="498" spans="2:2" x14ac:dyDescent="0.2">
      <c r="B498" s="109"/>
    </row>
    <row r="499" spans="2:2" x14ac:dyDescent="0.2">
      <c r="B499" s="109"/>
    </row>
    <row r="500" spans="2:2" x14ac:dyDescent="0.2">
      <c r="B500" s="109"/>
    </row>
    <row r="501" spans="2:2" x14ac:dyDescent="0.2">
      <c r="B501" s="109"/>
    </row>
    <row r="502" spans="2:2" x14ac:dyDescent="0.2">
      <c r="B502" s="109"/>
    </row>
    <row r="503" spans="2:2" x14ac:dyDescent="0.2">
      <c r="B503" s="109"/>
    </row>
    <row r="504" spans="2:2" x14ac:dyDescent="0.2">
      <c r="B504" s="109"/>
    </row>
    <row r="505" spans="2:2" x14ac:dyDescent="0.2">
      <c r="B505" s="109"/>
    </row>
    <row r="506" spans="2:2" x14ac:dyDescent="0.2">
      <c r="B506" s="109"/>
    </row>
    <row r="507" spans="2:2" x14ac:dyDescent="0.2">
      <c r="B507" s="109"/>
    </row>
    <row r="508" spans="2:2" x14ac:dyDescent="0.2">
      <c r="B508" s="109"/>
    </row>
    <row r="509" spans="2:2" x14ac:dyDescent="0.2">
      <c r="B509" s="109"/>
    </row>
    <row r="510" spans="2:2" x14ac:dyDescent="0.2">
      <c r="B510" s="109"/>
    </row>
    <row r="511" spans="2:2" x14ac:dyDescent="0.2">
      <c r="B511" s="109"/>
    </row>
    <row r="512" spans="2:2" x14ac:dyDescent="0.2">
      <c r="B512" s="109"/>
    </row>
    <row r="513" spans="2:2" x14ac:dyDescent="0.2">
      <c r="B513" s="109"/>
    </row>
    <row r="514" spans="2:2" x14ac:dyDescent="0.2">
      <c r="B514" s="109"/>
    </row>
    <row r="515" spans="2:2" x14ac:dyDescent="0.2">
      <c r="B515" s="109"/>
    </row>
    <row r="516" spans="2:2" x14ac:dyDescent="0.2">
      <c r="B516" s="109"/>
    </row>
    <row r="517" spans="2:2" x14ac:dyDescent="0.2">
      <c r="B517" s="109"/>
    </row>
    <row r="518" spans="2:2" x14ac:dyDescent="0.2">
      <c r="B518" s="109"/>
    </row>
    <row r="519" spans="2:2" x14ac:dyDescent="0.2">
      <c r="B519" s="109"/>
    </row>
    <row r="520" spans="2:2" x14ac:dyDescent="0.2">
      <c r="B520" s="109"/>
    </row>
    <row r="521" spans="2:2" x14ac:dyDescent="0.2">
      <c r="B521" s="109"/>
    </row>
    <row r="522" spans="2:2" x14ac:dyDescent="0.2">
      <c r="B522" s="109"/>
    </row>
    <row r="523" spans="2:2" x14ac:dyDescent="0.2">
      <c r="B523" s="109"/>
    </row>
    <row r="524" spans="2:2" x14ac:dyDescent="0.2">
      <c r="B524" s="109"/>
    </row>
    <row r="525" spans="2:2" x14ac:dyDescent="0.2">
      <c r="B525" s="109"/>
    </row>
    <row r="526" spans="2:2" x14ac:dyDescent="0.2">
      <c r="B526" s="109"/>
    </row>
    <row r="527" spans="2:2" x14ac:dyDescent="0.2">
      <c r="B527" s="109"/>
    </row>
    <row r="528" spans="2:2" x14ac:dyDescent="0.2">
      <c r="B528" s="109"/>
    </row>
    <row r="529" spans="2:2" x14ac:dyDescent="0.2">
      <c r="B529" s="109"/>
    </row>
    <row r="530" spans="2:2" x14ac:dyDescent="0.2">
      <c r="B530" s="109"/>
    </row>
    <row r="531" spans="2:2" x14ac:dyDescent="0.2">
      <c r="B531" s="109"/>
    </row>
    <row r="532" spans="2:2" x14ac:dyDescent="0.2">
      <c r="B532" s="109"/>
    </row>
    <row r="533" spans="2:2" x14ac:dyDescent="0.2">
      <c r="B533" s="109"/>
    </row>
    <row r="534" spans="2:2" x14ac:dyDescent="0.2">
      <c r="B534" s="109"/>
    </row>
    <row r="535" spans="2:2" x14ac:dyDescent="0.2">
      <c r="B535" s="109"/>
    </row>
    <row r="536" spans="2:2" x14ac:dyDescent="0.2">
      <c r="B536" s="109"/>
    </row>
    <row r="537" spans="2:2" x14ac:dyDescent="0.2">
      <c r="B537" s="109"/>
    </row>
    <row r="538" spans="2:2" x14ac:dyDescent="0.2">
      <c r="B538" s="109"/>
    </row>
    <row r="539" spans="2:2" x14ac:dyDescent="0.2">
      <c r="B539" s="109"/>
    </row>
    <row r="540" spans="2:2" x14ac:dyDescent="0.2">
      <c r="B540" s="109"/>
    </row>
    <row r="541" spans="2:2" x14ac:dyDescent="0.2">
      <c r="B541" s="109"/>
    </row>
    <row r="542" spans="2:2" x14ac:dyDescent="0.2">
      <c r="B542" s="109"/>
    </row>
    <row r="543" spans="2:2" x14ac:dyDescent="0.2">
      <c r="B543" s="109"/>
    </row>
    <row r="544" spans="2:2" x14ac:dyDescent="0.2">
      <c r="B544" s="109"/>
    </row>
    <row r="545" spans="2:2" x14ac:dyDescent="0.2">
      <c r="B545" s="109"/>
    </row>
    <row r="546" spans="2:2" x14ac:dyDescent="0.2">
      <c r="B546" s="109"/>
    </row>
    <row r="547" spans="2:2" x14ac:dyDescent="0.2">
      <c r="B547" s="109"/>
    </row>
    <row r="548" spans="2:2" x14ac:dyDescent="0.2">
      <c r="B548" s="109"/>
    </row>
    <row r="549" spans="2:2" x14ac:dyDescent="0.2">
      <c r="B549" s="109"/>
    </row>
    <row r="550" spans="2:2" x14ac:dyDescent="0.2">
      <c r="B550" s="109"/>
    </row>
    <row r="551" spans="2:2" x14ac:dyDescent="0.2">
      <c r="B551" s="109"/>
    </row>
    <row r="552" spans="2:2" x14ac:dyDescent="0.2">
      <c r="B552" s="109"/>
    </row>
    <row r="553" spans="2:2" x14ac:dyDescent="0.2">
      <c r="B553" s="109"/>
    </row>
    <row r="554" spans="2:2" x14ac:dyDescent="0.2">
      <c r="B554" s="109"/>
    </row>
    <row r="555" spans="2:2" x14ac:dyDescent="0.2">
      <c r="B555" s="109"/>
    </row>
    <row r="556" spans="2:2" x14ac:dyDescent="0.2">
      <c r="B556" s="109"/>
    </row>
    <row r="557" spans="2:2" x14ac:dyDescent="0.2">
      <c r="B557" s="109"/>
    </row>
    <row r="558" spans="2:2" x14ac:dyDescent="0.2">
      <c r="B558" s="109"/>
    </row>
    <row r="559" spans="2:2" x14ac:dyDescent="0.2">
      <c r="B559" s="109"/>
    </row>
    <row r="560" spans="2:2" x14ac:dyDescent="0.2">
      <c r="B560" s="109"/>
    </row>
    <row r="561" spans="2:2" x14ac:dyDescent="0.2">
      <c r="B561" s="109"/>
    </row>
    <row r="562" spans="2:2" x14ac:dyDescent="0.2">
      <c r="B562" s="109"/>
    </row>
    <row r="563" spans="2:2" x14ac:dyDescent="0.2">
      <c r="B563" s="109"/>
    </row>
    <row r="564" spans="2:2" x14ac:dyDescent="0.2">
      <c r="B564" s="109"/>
    </row>
    <row r="565" spans="2:2" x14ac:dyDescent="0.2">
      <c r="B565" s="109"/>
    </row>
    <row r="566" spans="2:2" x14ac:dyDescent="0.2">
      <c r="B566" s="109"/>
    </row>
    <row r="567" spans="2:2" x14ac:dyDescent="0.2">
      <c r="B567" s="109"/>
    </row>
    <row r="568" spans="2:2" x14ac:dyDescent="0.2">
      <c r="B568" s="109"/>
    </row>
    <row r="569" spans="2:2" x14ac:dyDescent="0.2">
      <c r="B569" s="109"/>
    </row>
    <row r="570" spans="2:2" x14ac:dyDescent="0.2">
      <c r="B570" s="109"/>
    </row>
    <row r="571" spans="2:2" x14ac:dyDescent="0.2">
      <c r="B571" s="109"/>
    </row>
    <row r="572" spans="2:2" x14ac:dyDescent="0.2">
      <c r="B572" s="109"/>
    </row>
    <row r="573" spans="2:2" x14ac:dyDescent="0.2">
      <c r="B573" s="109"/>
    </row>
    <row r="574" spans="2:2" x14ac:dyDescent="0.2">
      <c r="B574" s="109"/>
    </row>
    <row r="575" spans="2:2" x14ac:dyDescent="0.2">
      <c r="B575" s="109"/>
    </row>
    <row r="576" spans="2:2" x14ac:dyDescent="0.2">
      <c r="B576" s="109"/>
    </row>
    <row r="577" spans="2:2" x14ac:dyDescent="0.2">
      <c r="B577" s="109"/>
    </row>
    <row r="578" spans="2:2" x14ac:dyDescent="0.2">
      <c r="B578" s="109"/>
    </row>
    <row r="579" spans="2:2" x14ac:dyDescent="0.2">
      <c r="B579" s="109"/>
    </row>
    <row r="580" spans="2:2" x14ac:dyDescent="0.2">
      <c r="B580" s="109"/>
    </row>
    <row r="581" spans="2:2" x14ac:dyDescent="0.2">
      <c r="B581" s="109"/>
    </row>
    <row r="582" spans="2:2" x14ac:dyDescent="0.2">
      <c r="B582" s="109"/>
    </row>
    <row r="583" spans="2:2" x14ac:dyDescent="0.2">
      <c r="B583" s="109"/>
    </row>
    <row r="584" spans="2:2" x14ac:dyDescent="0.2">
      <c r="B584" s="109"/>
    </row>
    <row r="585" spans="2:2" x14ac:dyDescent="0.2">
      <c r="B585" s="109"/>
    </row>
    <row r="586" spans="2:2" x14ac:dyDescent="0.2">
      <c r="B586" s="109"/>
    </row>
    <row r="587" spans="2:2" x14ac:dyDescent="0.2">
      <c r="B587" s="109"/>
    </row>
    <row r="588" spans="2:2" x14ac:dyDescent="0.2">
      <c r="B588" s="109"/>
    </row>
    <row r="589" spans="2:2" x14ac:dyDescent="0.2">
      <c r="B589" s="109"/>
    </row>
    <row r="590" spans="2:2" x14ac:dyDescent="0.2">
      <c r="B590" s="109"/>
    </row>
    <row r="591" spans="2:2" x14ac:dyDescent="0.2">
      <c r="B591" s="109"/>
    </row>
    <row r="592" spans="2:2" x14ac:dyDescent="0.2">
      <c r="B592" s="109"/>
    </row>
    <row r="593" spans="2:2" x14ac:dyDescent="0.2">
      <c r="B593" s="109"/>
    </row>
    <row r="594" spans="2:2" x14ac:dyDescent="0.2">
      <c r="B594" s="109"/>
    </row>
    <row r="595" spans="2:2" x14ac:dyDescent="0.2">
      <c r="B595" s="109"/>
    </row>
    <row r="596" spans="2:2" x14ac:dyDescent="0.2">
      <c r="B596" s="109"/>
    </row>
    <row r="597" spans="2:2" x14ac:dyDescent="0.2">
      <c r="B597" s="109"/>
    </row>
    <row r="598" spans="2:2" x14ac:dyDescent="0.2">
      <c r="B598" s="109"/>
    </row>
    <row r="599" spans="2:2" x14ac:dyDescent="0.2">
      <c r="B599" s="109"/>
    </row>
    <row r="600" spans="2:2" x14ac:dyDescent="0.2">
      <c r="B600" s="109"/>
    </row>
    <row r="601" spans="2:2" x14ac:dyDescent="0.2">
      <c r="B601" s="109"/>
    </row>
    <row r="602" spans="2:2" x14ac:dyDescent="0.2">
      <c r="B602" s="109"/>
    </row>
    <row r="603" spans="2:2" x14ac:dyDescent="0.2">
      <c r="B603" s="109"/>
    </row>
    <row r="604" spans="2:2" x14ac:dyDescent="0.2">
      <c r="B604" s="109"/>
    </row>
    <row r="605" spans="2:2" x14ac:dyDescent="0.2">
      <c r="B605" s="109"/>
    </row>
    <row r="606" spans="2:2" x14ac:dyDescent="0.2">
      <c r="B606" s="109"/>
    </row>
    <row r="607" spans="2:2" x14ac:dyDescent="0.2">
      <c r="B607" s="109"/>
    </row>
    <row r="608" spans="2:2" x14ac:dyDescent="0.2">
      <c r="B608" s="109"/>
    </row>
    <row r="609" spans="2:2" x14ac:dyDescent="0.2">
      <c r="B609" s="109"/>
    </row>
    <row r="610" spans="2:2" x14ac:dyDescent="0.2">
      <c r="B610" s="109"/>
    </row>
    <row r="611" spans="2:2" x14ac:dyDescent="0.2">
      <c r="B611" s="109"/>
    </row>
    <row r="612" spans="2:2" x14ac:dyDescent="0.2">
      <c r="B612" s="109"/>
    </row>
    <row r="613" spans="2:2" x14ac:dyDescent="0.2">
      <c r="B613" s="109"/>
    </row>
    <row r="614" spans="2:2" x14ac:dyDescent="0.2">
      <c r="B614" s="109"/>
    </row>
    <row r="615" spans="2:2" x14ac:dyDescent="0.2">
      <c r="B615" s="109"/>
    </row>
    <row r="616" spans="2:2" x14ac:dyDescent="0.2">
      <c r="B616" s="109"/>
    </row>
    <row r="617" spans="2:2" x14ac:dyDescent="0.2">
      <c r="B617" s="109"/>
    </row>
    <row r="618" spans="2:2" x14ac:dyDescent="0.2">
      <c r="B618" s="109"/>
    </row>
    <row r="619" spans="2:2" x14ac:dyDescent="0.2">
      <c r="B619" s="109"/>
    </row>
    <row r="620" spans="2:2" x14ac:dyDescent="0.2">
      <c r="B620" s="109"/>
    </row>
    <row r="621" spans="2:2" x14ac:dyDescent="0.2">
      <c r="B621" s="109"/>
    </row>
    <row r="622" spans="2:2" x14ac:dyDescent="0.2">
      <c r="B622" s="109"/>
    </row>
    <row r="623" spans="2:2" x14ac:dyDescent="0.2">
      <c r="B623" s="109"/>
    </row>
    <row r="624" spans="2:2" x14ac:dyDescent="0.2">
      <c r="B624" s="109"/>
    </row>
    <row r="625" spans="2:2" x14ac:dyDescent="0.2">
      <c r="B625" s="109"/>
    </row>
    <row r="626" spans="2:2" x14ac:dyDescent="0.2">
      <c r="B626" s="109"/>
    </row>
    <row r="627" spans="2:2" x14ac:dyDescent="0.2">
      <c r="B627" s="109"/>
    </row>
    <row r="628" spans="2:2" x14ac:dyDescent="0.2">
      <c r="B628" s="109"/>
    </row>
    <row r="629" spans="2:2" x14ac:dyDescent="0.2">
      <c r="B629" s="109"/>
    </row>
    <row r="630" spans="2:2" x14ac:dyDescent="0.2">
      <c r="B630" s="109"/>
    </row>
    <row r="631" spans="2:2" x14ac:dyDescent="0.2">
      <c r="B631" s="109"/>
    </row>
    <row r="632" spans="2:2" x14ac:dyDescent="0.2">
      <c r="B632" s="109"/>
    </row>
    <row r="633" spans="2:2" x14ac:dyDescent="0.2">
      <c r="B633" s="109"/>
    </row>
    <row r="634" spans="2:2" x14ac:dyDescent="0.2">
      <c r="B634" s="109"/>
    </row>
    <row r="635" spans="2:2" x14ac:dyDescent="0.2">
      <c r="B635" s="109"/>
    </row>
    <row r="636" spans="2:2" x14ac:dyDescent="0.2">
      <c r="B636" s="109"/>
    </row>
    <row r="637" spans="2:2" x14ac:dyDescent="0.2">
      <c r="B637" s="109"/>
    </row>
    <row r="638" spans="2:2" x14ac:dyDescent="0.2">
      <c r="B638" s="109"/>
    </row>
    <row r="639" spans="2:2" x14ac:dyDescent="0.2">
      <c r="B639" s="109"/>
    </row>
    <row r="640" spans="2:2" x14ac:dyDescent="0.2">
      <c r="B640" s="109"/>
    </row>
    <row r="641" spans="2:2" x14ac:dyDescent="0.2">
      <c r="B641" s="109"/>
    </row>
    <row r="642" spans="2:2" x14ac:dyDescent="0.2">
      <c r="B642" s="109"/>
    </row>
    <row r="643" spans="2:2" x14ac:dyDescent="0.2">
      <c r="B643" s="109"/>
    </row>
    <row r="644" spans="2:2" x14ac:dyDescent="0.2">
      <c r="B644" s="109"/>
    </row>
    <row r="645" spans="2:2" x14ac:dyDescent="0.2">
      <c r="B645" s="109"/>
    </row>
    <row r="646" spans="2:2" x14ac:dyDescent="0.2">
      <c r="B646" s="109"/>
    </row>
    <row r="647" spans="2:2" x14ac:dyDescent="0.2">
      <c r="B647" s="109"/>
    </row>
    <row r="648" spans="2:2" x14ac:dyDescent="0.2">
      <c r="B648" s="109"/>
    </row>
    <row r="649" spans="2:2" x14ac:dyDescent="0.2">
      <c r="B649" s="109"/>
    </row>
    <row r="650" spans="2:2" x14ac:dyDescent="0.2">
      <c r="B650" s="109"/>
    </row>
    <row r="651" spans="2:2" x14ac:dyDescent="0.2">
      <c r="B651" s="109"/>
    </row>
    <row r="652" spans="2:2" x14ac:dyDescent="0.2">
      <c r="B652" s="109"/>
    </row>
    <row r="653" spans="2:2" x14ac:dyDescent="0.2">
      <c r="B653" s="109"/>
    </row>
    <row r="654" spans="2:2" x14ac:dyDescent="0.2">
      <c r="B654" s="109"/>
    </row>
    <row r="655" spans="2:2" x14ac:dyDescent="0.2">
      <c r="B655" s="109"/>
    </row>
    <row r="656" spans="2:2" x14ac:dyDescent="0.2">
      <c r="B656" s="109"/>
    </row>
    <row r="657" spans="2:2" x14ac:dyDescent="0.2">
      <c r="B657" s="109"/>
    </row>
    <row r="658" spans="2:2" x14ac:dyDescent="0.2">
      <c r="B658" s="109"/>
    </row>
    <row r="659" spans="2:2" x14ac:dyDescent="0.2">
      <c r="B659" s="109"/>
    </row>
    <row r="660" spans="2:2" x14ac:dyDescent="0.2">
      <c r="B660" s="109"/>
    </row>
    <row r="661" spans="2:2" x14ac:dyDescent="0.2">
      <c r="B661" s="109"/>
    </row>
    <row r="662" spans="2:2" x14ac:dyDescent="0.2">
      <c r="B662" s="109"/>
    </row>
    <row r="663" spans="2:2" x14ac:dyDescent="0.2">
      <c r="B663" s="109"/>
    </row>
    <row r="664" spans="2:2" x14ac:dyDescent="0.2">
      <c r="B664" s="109"/>
    </row>
    <row r="665" spans="2:2" x14ac:dyDescent="0.2">
      <c r="B665" s="109"/>
    </row>
    <row r="666" spans="2:2" x14ac:dyDescent="0.2">
      <c r="B666" s="109"/>
    </row>
    <row r="667" spans="2:2" x14ac:dyDescent="0.2">
      <c r="B667" s="109"/>
    </row>
    <row r="668" spans="2:2" x14ac:dyDescent="0.2">
      <c r="B668" s="109"/>
    </row>
    <row r="669" spans="2:2" x14ac:dyDescent="0.2">
      <c r="B669" s="109"/>
    </row>
    <row r="670" spans="2:2" x14ac:dyDescent="0.2">
      <c r="B670" s="109"/>
    </row>
    <row r="671" spans="2:2" x14ac:dyDescent="0.2">
      <c r="B671" s="109"/>
    </row>
    <row r="672" spans="2:2" x14ac:dyDescent="0.2">
      <c r="B672" s="109"/>
    </row>
    <row r="673" spans="2:2" x14ac:dyDescent="0.2">
      <c r="B673" s="109"/>
    </row>
    <row r="674" spans="2:2" x14ac:dyDescent="0.2">
      <c r="B674" s="109"/>
    </row>
    <row r="675" spans="2:2" x14ac:dyDescent="0.2">
      <c r="B675" s="109"/>
    </row>
    <row r="676" spans="2:2" x14ac:dyDescent="0.2">
      <c r="B676" s="109"/>
    </row>
    <row r="677" spans="2:2" x14ac:dyDescent="0.2">
      <c r="B677" s="109"/>
    </row>
    <row r="678" spans="2:2" x14ac:dyDescent="0.2">
      <c r="B678" s="109"/>
    </row>
    <row r="679" spans="2:2" x14ac:dyDescent="0.2">
      <c r="B679" s="109"/>
    </row>
    <row r="680" spans="2:2" x14ac:dyDescent="0.2">
      <c r="B680" s="109"/>
    </row>
    <row r="681" spans="2:2" x14ac:dyDescent="0.2">
      <c r="B681" s="109"/>
    </row>
    <row r="682" spans="2:2" x14ac:dyDescent="0.2">
      <c r="B682" s="109"/>
    </row>
    <row r="683" spans="2:2" x14ac:dyDescent="0.2">
      <c r="B683" s="109"/>
    </row>
    <row r="684" spans="2:2" x14ac:dyDescent="0.2">
      <c r="B684" s="109"/>
    </row>
    <row r="685" spans="2:2" x14ac:dyDescent="0.2">
      <c r="B685" s="109"/>
    </row>
    <row r="686" spans="2:2" x14ac:dyDescent="0.2">
      <c r="B686" s="109"/>
    </row>
    <row r="687" spans="2:2" x14ac:dyDescent="0.2">
      <c r="B687" s="109"/>
    </row>
    <row r="688" spans="2:2" x14ac:dyDescent="0.2">
      <c r="B688" s="109"/>
    </row>
    <row r="689" spans="2:2" x14ac:dyDescent="0.2">
      <c r="B689" s="109"/>
    </row>
    <row r="690" spans="2:2" x14ac:dyDescent="0.2">
      <c r="B690" s="109"/>
    </row>
    <row r="691" spans="2:2" x14ac:dyDescent="0.2">
      <c r="B691" s="109"/>
    </row>
    <row r="692" spans="2:2" x14ac:dyDescent="0.2">
      <c r="B692" s="109"/>
    </row>
    <row r="693" spans="2:2" x14ac:dyDescent="0.2">
      <c r="B693" s="109"/>
    </row>
    <row r="694" spans="2:2" x14ac:dyDescent="0.2">
      <c r="B694" s="109"/>
    </row>
    <row r="695" spans="2:2" x14ac:dyDescent="0.2">
      <c r="B695" s="109"/>
    </row>
    <row r="696" spans="2:2" x14ac:dyDescent="0.2">
      <c r="B696" s="109"/>
    </row>
    <row r="697" spans="2:2" x14ac:dyDescent="0.2">
      <c r="B697" s="109"/>
    </row>
    <row r="698" spans="2:2" x14ac:dyDescent="0.2">
      <c r="B698" s="109"/>
    </row>
    <row r="699" spans="2:2" x14ac:dyDescent="0.2">
      <c r="B699" s="109"/>
    </row>
    <row r="700" spans="2:2" x14ac:dyDescent="0.2">
      <c r="B700" s="109"/>
    </row>
    <row r="701" spans="2:2" x14ac:dyDescent="0.2">
      <c r="B701" s="109"/>
    </row>
    <row r="702" spans="2:2" x14ac:dyDescent="0.2">
      <c r="B702" s="109"/>
    </row>
    <row r="703" spans="2:2" x14ac:dyDescent="0.2">
      <c r="B703" s="109"/>
    </row>
    <row r="704" spans="2:2" x14ac:dyDescent="0.2">
      <c r="B704" s="109"/>
    </row>
    <row r="705" spans="2:2" x14ac:dyDescent="0.2">
      <c r="B705" s="109"/>
    </row>
    <row r="706" spans="2:2" x14ac:dyDescent="0.2">
      <c r="B706" s="109"/>
    </row>
    <row r="707" spans="2:2" x14ac:dyDescent="0.2">
      <c r="B707" s="109"/>
    </row>
    <row r="708" spans="2:2" x14ac:dyDescent="0.2">
      <c r="B708" s="109"/>
    </row>
    <row r="709" spans="2:2" x14ac:dyDescent="0.2">
      <c r="B709" s="109"/>
    </row>
    <row r="710" spans="2:2" x14ac:dyDescent="0.2">
      <c r="B710" s="109"/>
    </row>
    <row r="711" spans="2:2" x14ac:dyDescent="0.2">
      <c r="B711" s="109"/>
    </row>
    <row r="712" spans="2:2" x14ac:dyDescent="0.2">
      <c r="B712" s="109"/>
    </row>
    <row r="713" spans="2:2" x14ac:dyDescent="0.2">
      <c r="B713" s="109"/>
    </row>
    <row r="714" spans="2:2" x14ac:dyDescent="0.2">
      <c r="B714" s="109"/>
    </row>
    <row r="715" spans="2:2" x14ac:dyDescent="0.2">
      <c r="B715" s="109"/>
    </row>
    <row r="716" spans="2:2" x14ac:dyDescent="0.2">
      <c r="B716" s="109"/>
    </row>
    <row r="717" spans="2:2" x14ac:dyDescent="0.2">
      <c r="B717" s="109"/>
    </row>
    <row r="718" spans="2:2" x14ac:dyDescent="0.2">
      <c r="B718" s="109"/>
    </row>
    <row r="719" spans="2:2" x14ac:dyDescent="0.2">
      <c r="B719" s="109"/>
    </row>
    <row r="720" spans="2:2" x14ac:dyDescent="0.2">
      <c r="B720" s="109"/>
    </row>
    <row r="721" spans="2:2" x14ac:dyDescent="0.2">
      <c r="B721" s="109"/>
    </row>
    <row r="722" spans="2:2" x14ac:dyDescent="0.2">
      <c r="B722" s="109"/>
    </row>
    <row r="723" spans="2:2" x14ac:dyDescent="0.2">
      <c r="B723" s="109"/>
    </row>
    <row r="724" spans="2:2" x14ac:dyDescent="0.2">
      <c r="B724" s="109"/>
    </row>
    <row r="725" spans="2:2" x14ac:dyDescent="0.2">
      <c r="B725" s="109"/>
    </row>
    <row r="726" spans="2:2" x14ac:dyDescent="0.2">
      <c r="B726" s="109"/>
    </row>
    <row r="727" spans="2:2" x14ac:dyDescent="0.2">
      <c r="B727" s="109"/>
    </row>
    <row r="728" spans="2:2" x14ac:dyDescent="0.2">
      <c r="B728" s="109"/>
    </row>
    <row r="729" spans="2:2" x14ac:dyDescent="0.2">
      <c r="B729" s="109"/>
    </row>
    <row r="730" spans="2:2" x14ac:dyDescent="0.2">
      <c r="B730" s="109"/>
    </row>
    <row r="731" spans="2:2" x14ac:dyDescent="0.2">
      <c r="B731" s="109"/>
    </row>
    <row r="732" spans="2:2" x14ac:dyDescent="0.2">
      <c r="B732" s="109"/>
    </row>
    <row r="733" spans="2:2" x14ac:dyDescent="0.2">
      <c r="B733" s="109"/>
    </row>
    <row r="734" spans="2:2" x14ac:dyDescent="0.2">
      <c r="B734" s="109"/>
    </row>
    <row r="735" spans="2:2" x14ac:dyDescent="0.2">
      <c r="B735" s="109"/>
    </row>
    <row r="736" spans="2:2" x14ac:dyDescent="0.2">
      <c r="B736" s="109"/>
    </row>
    <row r="737" spans="2:2" x14ac:dyDescent="0.2">
      <c r="B737" s="109"/>
    </row>
    <row r="738" spans="2:2" x14ac:dyDescent="0.2">
      <c r="B738" s="109"/>
    </row>
    <row r="739" spans="2:2" x14ac:dyDescent="0.2">
      <c r="B739" s="109"/>
    </row>
    <row r="740" spans="2:2" x14ac:dyDescent="0.2">
      <c r="B740" s="109"/>
    </row>
    <row r="741" spans="2:2" x14ac:dyDescent="0.2">
      <c r="B741" s="109"/>
    </row>
    <row r="742" spans="2:2" x14ac:dyDescent="0.2">
      <c r="B742" s="109"/>
    </row>
    <row r="743" spans="2:2" x14ac:dyDescent="0.2">
      <c r="B743" s="109"/>
    </row>
    <row r="744" spans="2:2" x14ac:dyDescent="0.2">
      <c r="B744" s="109"/>
    </row>
    <row r="745" spans="2:2" x14ac:dyDescent="0.2">
      <c r="B745" s="109"/>
    </row>
    <row r="746" spans="2:2" x14ac:dyDescent="0.2">
      <c r="B746" s="109"/>
    </row>
    <row r="747" spans="2:2" x14ac:dyDescent="0.2">
      <c r="B747" s="109"/>
    </row>
    <row r="748" spans="2:2" x14ac:dyDescent="0.2">
      <c r="B748" s="109"/>
    </row>
    <row r="749" spans="2:2" x14ac:dyDescent="0.2">
      <c r="B749" s="109"/>
    </row>
    <row r="750" spans="2:2" x14ac:dyDescent="0.2">
      <c r="B750" s="109"/>
    </row>
    <row r="751" spans="2:2" x14ac:dyDescent="0.2">
      <c r="B751" s="109"/>
    </row>
    <row r="752" spans="2:2" x14ac:dyDescent="0.2">
      <c r="B752" s="109"/>
    </row>
    <row r="753" spans="2:2" x14ac:dyDescent="0.2">
      <c r="B753" s="109"/>
    </row>
    <row r="754" spans="2:2" x14ac:dyDescent="0.2">
      <c r="B754" s="109"/>
    </row>
    <row r="755" spans="2:2" x14ac:dyDescent="0.2">
      <c r="B755" s="109"/>
    </row>
    <row r="756" spans="2:2" x14ac:dyDescent="0.2">
      <c r="B756" s="109"/>
    </row>
    <row r="757" spans="2:2" x14ac:dyDescent="0.2">
      <c r="B757" s="109"/>
    </row>
    <row r="758" spans="2:2" x14ac:dyDescent="0.2">
      <c r="B758" s="109"/>
    </row>
    <row r="759" spans="2:2" x14ac:dyDescent="0.2">
      <c r="B759" s="109"/>
    </row>
    <row r="760" spans="2:2" x14ac:dyDescent="0.2">
      <c r="B760" s="109"/>
    </row>
    <row r="761" spans="2:2" x14ac:dyDescent="0.2">
      <c r="B761" s="109"/>
    </row>
    <row r="762" spans="2:2" x14ac:dyDescent="0.2">
      <c r="B762" s="109"/>
    </row>
    <row r="763" spans="2:2" x14ac:dyDescent="0.2">
      <c r="B763" s="109"/>
    </row>
    <row r="764" spans="2:2" x14ac:dyDescent="0.2">
      <c r="B764" s="109"/>
    </row>
    <row r="765" spans="2:2" x14ac:dyDescent="0.2">
      <c r="B765" s="109"/>
    </row>
    <row r="766" spans="2:2" x14ac:dyDescent="0.2">
      <c r="B766" s="109"/>
    </row>
    <row r="767" spans="2:2" x14ac:dyDescent="0.2">
      <c r="B767" s="109"/>
    </row>
    <row r="768" spans="2:2" x14ac:dyDescent="0.2">
      <c r="B768" s="109"/>
    </row>
    <row r="769" spans="2:2" x14ac:dyDescent="0.2">
      <c r="B769" s="109"/>
    </row>
    <row r="770" spans="2:2" x14ac:dyDescent="0.2">
      <c r="B770" s="109"/>
    </row>
    <row r="771" spans="2:2" x14ac:dyDescent="0.2">
      <c r="B771" s="109"/>
    </row>
    <row r="772" spans="2:2" x14ac:dyDescent="0.2">
      <c r="B772" s="109"/>
    </row>
    <row r="773" spans="2:2" x14ac:dyDescent="0.2">
      <c r="B773" s="109"/>
    </row>
    <row r="774" spans="2:2" x14ac:dyDescent="0.2">
      <c r="B774" s="109"/>
    </row>
    <row r="775" spans="2:2" x14ac:dyDescent="0.2">
      <c r="B775" s="109"/>
    </row>
    <row r="776" spans="2:2" x14ac:dyDescent="0.2">
      <c r="B776" s="109"/>
    </row>
    <row r="777" spans="2:2" x14ac:dyDescent="0.2">
      <c r="B777" s="109"/>
    </row>
    <row r="778" spans="2:2" x14ac:dyDescent="0.2">
      <c r="B778" s="109"/>
    </row>
    <row r="779" spans="2:2" x14ac:dyDescent="0.2">
      <c r="B779" s="109"/>
    </row>
    <row r="780" spans="2:2" x14ac:dyDescent="0.2">
      <c r="B780" s="109"/>
    </row>
    <row r="781" spans="2:2" x14ac:dyDescent="0.2">
      <c r="B781" s="109"/>
    </row>
    <row r="782" spans="2:2" x14ac:dyDescent="0.2">
      <c r="B782" s="109"/>
    </row>
    <row r="783" spans="2:2" x14ac:dyDescent="0.2">
      <c r="B783" s="109"/>
    </row>
    <row r="784" spans="2:2" x14ac:dyDescent="0.2">
      <c r="B784" s="109"/>
    </row>
    <row r="785" spans="2:2" x14ac:dyDescent="0.2">
      <c r="B785" s="109"/>
    </row>
    <row r="786" spans="2:2" x14ac:dyDescent="0.2">
      <c r="B786" s="109"/>
    </row>
    <row r="787" spans="2:2" x14ac:dyDescent="0.2">
      <c r="B787" s="109"/>
    </row>
    <row r="788" spans="2:2" x14ac:dyDescent="0.2">
      <c r="B788" s="109"/>
    </row>
    <row r="789" spans="2:2" x14ac:dyDescent="0.2">
      <c r="B789" s="109"/>
    </row>
    <row r="790" spans="2:2" x14ac:dyDescent="0.2">
      <c r="B790" s="109"/>
    </row>
    <row r="791" spans="2:2" x14ac:dyDescent="0.2">
      <c r="B791" s="109"/>
    </row>
    <row r="792" spans="2:2" x14ac:dyDescent="0.2">
      <c r="B792" s="109"/>
    </row>
    <row r="793" spans="2:2" x14ac:dyDescent="0.2">
      <c r="B793" s="109"/>
    </row>
    <row r="794" spans="2:2" x14ac:dyDescent="0.2">
      <c r="B794" s="109"/>
    </row>
    <row r="795" spans="2:2" x14ac:dyDescent="0.2">
      <c r="B795" s="109"/>
    </row>
    <row r="796" spans="2:2" x14ac:dyDescent="0.2">
      <c r="B796" s="109"/>
    </row>
    <row r="797" spans="2:2" x14ac:dyDescent="0.2">
      <c r="B797" s="109"/>
    </row>
    <row r="798" spans="2:2" x14ac:dyDescent="0.2">
      <c r="B798" s="109"/>
    </row>
    <row r="799" spans="2:2" x14ac:dyDescent="0.2">
      <c r="B799" s="109"/>
    </row>
    <row r="800" spans="2:2" x14ac:dyDescent="0.2">
      <c r="B800" s="109"/>
    </row>
    <row r="801" spans="2:2" x14ac:dyDescent="0.2">
      <c r="B801" s="109"/>
    </row>
    <row r="802" spans="2:2" x14ac:dyDescent="0.2">
      <c r="B802" s="109"/>
    </row>
    <row r="803" spans="2:2" x14ac:dyDescent="0.2">
      <c r="B803" s="109"/>
    </row>
    <row r="804" spans="2:2" x14ac:dyDescent="0.2">
      <c r="B804" s="109"/>
    </row>
    <row r="805" spans="2:2" x14ac:dyDescent="0.2">
      <c r="B805" s="109"/>
    </row>
    <row r="806" spans="2:2" x14ac:dyDescent="0.2">
      <c r="B806" s="109"/>
    </row>
    <row r="807" spans="2:2" x14ac:dyDescent="0.2">
      <c r="B807" s="109"/>
    </row>
    <row r="808" spans="2:2" x14ac:dyDescent="0.2">
      <c r="B808" s="109"/>
    </row>
    <row r="809" spans="2:2" x14ac:dyDescent="0.2">
      <c r="B809" s="109"/>
    </row>
    <row r="810" spans="2:2" x14ac:dyDescent="0.2">
      <c r="B810" s="109"/>
    </row>
    <row r="811" spans="2:2" x14ac:dyDescent="0.2">
      <c r="B811" s="109"/>
    </row>
    <row r="812" spans="2:2" x14ac:dyDescent="0.2">
      <c r="B812" s="109"/>
    </row>
    <row r="813" spans="2:2" x14ac:dyDescent="0.2">
      <c r="B813" s="109"/>
    </row>
    <row r="814" spans="2:2" x14ac:dyDescent="0.2">
      <c r="B814" s="109"/>
    </row>
    <row r="815" spans="2:2" x14ac:dyDescent="0.2">
      <c r="B815" s="109"/>
    </row>
    <row r="816" spans="2:2" x14ac:dyDescent="0.2">
      <c r="B816" s="109"/>
    </row>
    <row r="817" spans="2:2" x14ac:dyDescent="0.2">
      <c r="B817" s="109"/>
    </row>
    <row r="818" spans="2:2" x14ac:dyDescent="0.2">
      <c r="B818" s="109"/>
    </row>
    <row r="819" spans="2:2" x14ac:dyDescent="0.2">
      <c r="B819" s="109"/>
    </row>
    <row r="820" spans="2:2" x14ac:dyDescent="0.2">
      <c r="B820" s="109"/>
    </row>
    <row r="821" spans="2:2" x14ac:dyDescent="0.2">
      <c r="B821" s="109"/>
    </row>
    <row r="822" spans="2:2" x14ac:dyDescent="0.2">
      <c r="B822" s="109"/>
    </row>
    <row r="823" spans="2:2" x14ac:dyDescent="0.2">
      <c r="B823" s="109"/>
    </row>
    <row r="824" spans="2:2" x14ac:dyDescent="0.2">
      <c r="B824" s="109"/>
    </row>
    <row r="825" spans="2:2" x14ac:dyDescent="0.2">
      <c r="B825" s="109"/>
    </row>
    <row r="826" spans="2:2" x14ac:dyDescent="0.2">
      <c r="B826" s="109"/>
    </row>
    <row r="827" spans="2:2" x14ac:dyDescent="0.2">
      <c r="B827" s="109"/>
    </row>
    <row r="828" spans="2:2" x14ac:dyDescent="0.2">
      <c r="B828" s="109"/>
    </row>
    <row r="829" spans="2:2" x14ac:dyDescent="0.2">
      <c r="B829" s="109"/>
    </row>
    <row r="830" spans="2:2" x14ac:dyDescent="0.2">
      <c r="B830" s="109"/>
    </row>
    <row r="831" spans="2:2" x14ac:dyDescent="0.2">
      <c r="B831" s="109"/>
    </row>
    <row r="832" spans="2:2" x14ac:dyDescent="0.2">
      <c r="B832" s="109"/>
    </row>
    <row r="833" spans="2:2" x14ac:dyDescent="0.2">
      <c r="B833" s="109"/>
    </row>
    <row r="834" spans="2:2" x14ac:dyDescent="0.2">
      <c r="B834" s="109"/>
    </row>
    <row r="835" spans="2:2" x14ac:dyDescent="0.2">
      <c r="B835" s="109"/>
    </row>
    <row r="836" spans="2:2" x14ac:dyDescent="0.2">
      <c r="B836" s="109"/>
    </row>
    <row r="837" spans="2:2" x14ac:dyDescent="0.2">
      <c r="B837" s="109"/>
    </row>
    <row r="838" spans="2:2" x14ac:dyDescent="0.2">
      <c r="B838" s="109"/>
    </row>
    <row r="839" spans="2:2" x14ac:dyDescent="0.2">
      <c r="B839" s="109"/>
    </row>
    <row r="840" spans="2:2" x14ac:dyDescent="0.2">
      <c r="B840" s="109"/>
    </row>
    <row r="841" spans="2:2" x14ac:dyDescent="0.2">
      <c r="B841" s="109"/>
    </row>
    <row r="842" spans="2:2" x14ac:dyDescent="0.2">
      <c r="B842" s="109"/>
    </row>
    <row r="843" spans="2:2" x14ac:dyDescent="0.2">
      <c r="B843" s="109"/>
    </row>
    <row r="844" spans="2:2" x14ac:dyDescent="0.2">
      <c r="B844" s="109"/>
    </row>
    <row r="845" spans="2:2" x14ac:dyDescent="0.2">
      <c r="B845" s="109"/>
    </row>
    <row r="846" spans="2:2" x14ac:dyDescent="0.2">
      <c r="B846" s="109"/>
    </row>
    <row r="847" spans="2:2" x14ac:dyDescent="0.2">
      <c r="B847" s="109"/>
    </row>
    <row r="848" spans="2:2" x14ac:dyDescent="0.2">
      <c r="B848" s="109"/>
    </row>
    <row r="849" spans="2:2" x14ac:dyDescent="0.2">
      <c r="B849" s="109"/>
    </row>
    <row r="850" spans="2:2" x14ac:dyDescent="0.2">
      <c r="B850" s="109"/>
    </row>
    <row r="851" spans="2:2" x14ac:dyDescent="0.2">
      <c r="B851" s="109"/>
    </row>
    <row r="852" spans="2:2" x14ac:dyDescent="0.2">
      <c r="B852" s="109"/>
    </row>
    <row r="853" spans="2:2" x14ac:dyDescent="0.2">
      <c r="B853" s="109"/>
    </row>
    <row r="854" spans="2:2" x14ac:dyDescent="0.2">
      <c r="B854" s="109"/>
    </row>
    <row r="855" spans="2:2" x14ac:dyDescent="0.2">
      <c r="B855" s="109"/>
    </row>
    <row r="856" spans="2:2" x14ac:dyDescent="0.2">
      <c r="B856" s="109"/>
    </row>
    <row r="857" spans="2:2" x14ac:dyDescent="0.2">
      <c r="B857" s="109"/>
    </row>
    <row r="858" spans="2:2" x14ac:dyDescent="0.2">
      <c r="B858" s="109"/>
    </row>
    <row r="859" spans="2:2" x14ac:dyDescent="0.2">
      <c r="B859" s="109"/>
    </row>
    <row r="860" spans="2:2" x14ac:dyDescent="0.2">
      <c r="B860" s="109"/>
    </row>
    <row r="861" spans="2:2" x14ac:dyDescent="0.2">
      <c r="B861" s="109"/>
    </row>
    <row r="862" spans="2:2" x14ac:dyDescent="0.2">
      <c r="B862" s="109"/>
    </row>
    <row r="863" spans="2:2" x14ac:dyDescent="0.2">
      <c r="B863" s="109"/>
    </row>
    <row r="864" spans="2:2" x14ac:dyDescent="0.2">
      <c r="B864" s="109"/>
    </row>
    <row r="865" spans="2:2" x14ac:dyDescent="0.2">
      <c r="B865" s="109"/>
    </row>
    <row r="866" spans="2:2" x14ac:dyDescent="0.2">
      <c r="B866" s="109"/>
    </row>
    <row r="867" spans="2:2" x14ac:dyDescent="0.2">
      <c r="B867" s="109"/>
    </row>
    <row r="868" spans="2:2" x14ac:dyDescent="0.2">
      <c r="B868" s="109"/>
    </row>
    <row r="869" spans="2:2" x14ac:dyDescent="0.2">
      <c r="B869" s="109"/>
    </row>
    <row r="870" spans="2:2" x14ac:dyDescent="0.2">
      <c r="B870" s="109"/>
    </row>
    <row r="871" spans="2:2" x14ac:dyDescent="0.2">
      <c r="B871" s="109"/>
    </row>
    <row r="872" spans="2:2" x14ac:dyDescent="0.2">
      <c r="B872" s="109"/>
    </row>
    <row r="873" spans="2:2" x14ac:dyDescent="0.2">
      <c r="B873" s="109"/>
    </row>
    <row r="874" spans="2:2" x14ac:dyDescent="0.2">
      <c r="B874" s="109"/>
    </row>
    <row r="875" spans="2:2" x14ac:dyDescent="0.2">
      <c r="B875" s="109"/>
    </row>
    <row r="876" spans="2:2" x14ac:dyDescent="0.2">
      <c r="B876" s="109"/>
    </row>
    <row r="877" spans="2:2" x14ac:dyDescent="0.2">
      <c r="B877" s="109"/>
    </row>
    <row r="878" spans="2:2" x14ac:dyDescent="0.2">
      <c r="B878" s="109"/>
    </row>
    <row r="879" spans="2:2" x14ac:dyDescent="0.2">
      <c r="B879" s="109"/>
    </row>
    <row r="880" spans="2:2" x14ac:dyDescent="0.2">
      <c r="B880" s="109"/>
    </row>
    <row r="881" spans="2:2" x14ac:dyDescent="0.2">
      <c r="B881" s="109"/>
    </row>
    <row r="882" spans="2:2" x14ac:dyDescent="0.2">
      <c r="B882" s="109"/>
    </row>
    <row r="883" spans="2:2" x14ac:dyDescent="0.2">
      <c r="B883" s="109"/>
    </row>
    <row r="884" spans="2:2" x14ac:dyDescent="0.2">
      <c r="B884" s="109"/>
    </row>
    <row r="885" spans="2:2" x14ac:dyDescent="0.2">
      <c r="B885" s="109"/>
    </row>
    <row r="886" spans="2:2" x14ac:dyDescent="0.2">
      <c r="B886" s="109"/>
    </row>
    <row r="887" spans="2:2" x14ac:dyDescent="0.2">
      <c r="B887" s="109"/>
    </row>
    <row r="888" spans="2:2" x14ac:dyDescent="0.2">
      <c r="B888" s="109"/>
    </row>
    <row r="889" spans="2:2" x14ac:dyDescent="0.2">
      <c r="B889" s="109"/>
    </row>
    <row r="890" spans="2:2" x14ac:dyDescent="0.2">
      <c r="B890" s="109"/>
    </row>
    <row r="891" spans="2:2" x14ac:dyDescent="0.2">
      <c r="B891" s="109"/>
    </row>
    <row r="892" spans="2:2" x14ac:dyDescent="0.2">
      <c r="B892" s="109"/>
    </row>
    <row r="893" spans="2:2" x14ac:dyDescent="0.2">
      <c r="B893" s="109"/>
    </row>
    <row r="894" spans="2:2" x14ac:dyDescent="0.2">
      <c r="B894" s="109"/>
    </row>
    <row r="895" spans="2:2" x14ac:dyDescent="0.2">
      <c r="B895" s="109"/>
    </row>
    <row r="896" spans="2:2" x14ac:dyDescent="0.2">
      <c r="B896" s="109"/>
    </row>
    <row r="897" spans="2:2" x14ac:dyDescent="0.2">
      <c r="B897" s="109"/>
    </row>
    <row r="898" spans="2:2" x14ac:dyDescent="0.2">
      <c r="B898" s="109"/>
    </row>
    <row r="899" spans="2:2" x14ac:dyDescent="0.2">
      <c r="B899" s="109"/>
    </row>
    <row r="900" spans="2:2" x14ac:dyDescent="0.2">
      <c r="B900" s="109"/>
    </row>
    <row r="901" spans="2:2" x14ac:dyDescent="0.2">
      <c r="B901" s="109"/>
    </row>
    <row r="902" spans="2:2" x14ac:dyDescent="0.2">
      <c r="B902" s="109"/>
    </row>
    <row r="903" spans="2:2" x14ac:dyDescent="0.2">
      <c r="B903" s="109"/>
    </row>
    <row r="904" spans="2:2" x14ac:dyDescent="0.2">
      <c r="B904" s="109"/>
    </row>
    <row r="905" spans="2:2" x14ac:dyDescent="0.2">
      <c r="B905" s="109"/>
    </row>
    <row r="906" spans="2:2" x14ac:dyDescent="0.2">
      <c r="B906" s="109"/>
    </row>
    <row r="907" spans="2:2" x14ac:dyDescent="0.2">
      <c r="B907" s="109"/>
    </row>
    <row r="908" spans="2:2" x14ac:dyDescent="0.2">
      <c r="B908" s="109"/>
    </row>
    <row r="909" spans="2:2" x14ac:dyDescent="0.2">
      <c r="B909" s="109"/>
    </row>
    <row r="910" spans="2:2" x14ac:dyDescent="0.2">
      <c r="B910" s="109"/>
    </row>
    <row r="911" spans="2:2" x14ac:dyDescent="0.2">
      <c r="B911" s="109"/>
    </row>
    <row r="912" spans="2:2" x14ac:dyDescent="0.2">
      <c r="B912" s="109"/>
    </row>
    <row r="913" spans="2:2" x14ac:dyDescent="0.2">
      <c r="B913" s="109"/>
    </row>
    <row r="914" spans="2:2" x14ac:dyDescent="0.2">
      <c r="B914" s="109"/>
    </row>
    <row r="915" spans="2:2" x14ac:dyDescent="0.2">
      <c r="B915" s="109"/>
    </row>
    <row r="916" spans="2:2" x14ac:dyDescent="0.2">
      <c r="B916" s="109"/>
    </row>
    <row r="917" spans="2:2" x14ac:dyDescent="0.2">
      <c r="B917" s="109"/>
    </row>
    <row r="918" spans="2:2" x14ac:dyDescent="0.2">
      <c r="B918" s="109"/>
    </row>
    <row r="919" spans="2:2" x14ac:dyDescent="0.2">
      <c r="B919" s="109"/>
    </row>
    <row r="920" spans="2:2" x14ac:dyDescent="0.2">
      <c r="B920" s="109"/>
    </row>
    <row r="921" spans="2:2" x14ac:dyDescent="0.2">
      <c r="B921" s="109"/>
    </row>
    <row r="922" spans="2:2" x14ac:dyDescent="0.2">
      <c r="B922" s="109"/>
    </row>
    <row r="923" spans="2:2" x14ac:dyDescent="0.2">
      <c r="B923" s="109"/>
    </row>
    <row r="924" spans="2:2" x14ac:dyDescent="0.2">
      <c r="B924" s="109"/>
    </row>
    <row r="925" spans="2:2" x14ac:dyDescent="0.2">
      <c r="B925" s="109"/>
    </row>
    <row r="926" spans="2:2" x14ac:dyDescent="0.2">
      <c r="B926" s="109"/>
    </row>
    <row r="927" spans="2:2" x14ac:dyDescent="0.2">
      <c r="B927" s="109"/>
    </row>
    <row r="928" spans="2:2" x14ac:dyDescent="0.2">
      <c r="B928" s="109"/>
    </row>
    <row r="929" spans="2:2" x14ac:dyDescent="0.2">
      <c r="B929" s="109"/>
    </row>
    <row r="930" spans="2:2" x14ac:dyDescent="0.2">
      <c r="B930" s="109"/>
    </row>
    <row r="931" spans="2:2" x14ac:dyDescent="0.2">
      <c r="B931" s="109"/>
    </row>
    <row r="932" spans="2:2" x14ac:dyDescent="0.2">
      <c r="B932" s="109"/>
    </row>
    <row r="933" spans="2:2" x14ac:dyDescent="0.2">
      <c r="B933" s="109"/>
    </row>
    <row r="934" spans="2:2" x14ac:dyDescent="0.2">
      <c r="B934" s="109"/>
    </row>
    <row r="935" spans="2:2" x14ac:dyDescent="0.2">
      <c r="B935" s="109"/>
    </row>
    <row r="936" spans="2:2" x14ac:dyDescent="0.2">
      <c r="B936" s="109"/>
    </row>
    <row r="937" spans="2:2" x14ac:dyDescent="0.2">
      <c r="B937" s="109"/>
    </row>
    <row r="938" spans="2:2" x14ac:dyDescent="0.2">
      <c r="B938" s="109"/>
    </row>
    <row r="939" spans="2:2" x14ac:dyDescent="0.2">
      <c r="B939" s="109"/>
    </row>
    <row r="940" spans="2:2" x14ac:dyDescent="0.2">
      <c r="B940" s="109"/>
    </row>
    <row r="941" spans="2:2" x14ac:dyDescent="0.2">
      <c r="B941" s="109"/>
    </row>
    <row r="942" spans="2:2" x14ac:dyDescent="0.2">
      <c r="B942" s="109"/>
    </row>
    <row r="943" spans="2:2" x14ac:dyDescent="0.2">
      <c r="B943" s="109"/>
    </row>
    <row r="944" spans="2:2" x14ac:dyDescent="0.2">
      <c r="B944" s="109"/>
    </row>
    <row r="945" spans="2:2" x14ac:dyDescent="0.2">
      <c r="B945" s="109"/>
    </row>
    <row r="946" spans="2:2" x14ac:dyDescent="0.2">
      <c r="B946" s="109"/>
    </row>
    <row r="947" spans="2:2" x14ac:dyDescent="0.2">
      <c r="B947" s="109"/>
    </row>
    <row r="948" spans="2:2" x14ac:dyDescent="0.2">
      <c r="B948" s="109"/>
    </row>
    <row r="949" spans="2:2" x14ac:dyDescent="0.2">
      <c r="B949" s="109"/>
    </row>
    <row r="950" spans="2:2" x14ac:dyDescent="0.2">
      <c r="B950" s="109"/>
    </row>
    <row r="951" spans="2:2" x14ac:dyDescent="0.2">
      <c r="B951" s="109"/>
    </row>
    <row r="952" spans="2:2" x14ac:dyDescent="0.2">
      <c r="B952" s="109"/>
    </row>
    <row r="953" spans="2:2" x14ac:dyDescent="0.2">
      <c r="B953" s="109"/>
    </row>
    <row r="954" spans="2:2" x14ac:dyDescent="0.2">
      <c r="B954" s="109"/>
    </row>
    <row r="955" spans="2:2" x14ac:dyDescent="0.2">
      <c r="B955" s="109"/>
    </row>
    <row r="956" spans="2:2" x14ac:dyDescent="0.2">
      <c r="B956" s="109"/>
    </row>
    <row r="957" spans="2:2" x14ac:dyDescent="0.2">
      <c r="B957" s="109"/>
    </row>
    <row r="958" spans="2:2" x14ac:dyDescent="0.2">
      <c r="B958" s="109"/>
    </row>
    <row r="959" spans="2:2" x14ac:dyDescent="0.2">
      <c r="B959" s="109"/>
    </row>
    <row r="960" spans="2:2" x14ac:dyDescent="0.2">
      <c r="B960" s="109"/>
    </row>
    <row r="961" spans="2:2" x14ac:dyDescent="0.2">
      <c r="B961" s="109"/>
    </row>
    <row r="962" spans="2:2" x14ac:dyDescent="0.2">
      <c r="B962" s="109"/>
    </row>
    <row r="963" spans="2:2" x14ac:dyDescent="0.2">
      <c r="B963" s="109"/>
    </row>
    <row r="964" spans="2:2" x14ac:dyDescent="0.2">
      <c r="B964" s="109"/>
    </row>
    <row r="965" spans="2:2" x14ac:dyDescent="0.2">
      <c r="B965" s="109"/>
    </row>
    <row r="966" spans="2:2" x14ac:dyDescent="0.2">
      <c r="B966" s="109"/>
    </row>
    <row r="967" spans="2:2" x14ac:dyDescent="0.2">
      <c r="B967" s="109"/>
    </row>
    <row r="968" spans="2:2" x14ac:dyDescent="0.2">
      <c r="B968" s="109"/>
    </row>
    <row r="969" spans="2:2" x14ac:dyDescent="0.2">
      <c r="B969" s="109"/>
    </row>
    <row r="970" spans="2:2" x14ac:dyDescent="0.2">
      <c r="B970" s="109"/>
    </row>
    <row r="971" spans="2:2" x14ac:dyDescent="0.2">
      <c r="B971" s="109"/>
    </row>
    <row r="972" spans="2:2" x14ac:dyDescent="0.2">
      <c r="B972" s="109"/>
    </row>
    <row r="973" spans="2:2" x14ac:dyDescent="0.2">
      <c r="B973" s="109"/>
    </row>
    <row r="974" spans="2:2" x14ac:dyDescent="0.2">
      <c r="B974" s="109"/>
    </row>
    <row r="975" spans="2:2" x14ac:dyDescent="0.2">
      <c r="B975" s="109"/>
    </row>
    <row r="976" spans="2:2" x14ac:dyDescent="0.2">
      <c r="B976" s="109"/>
    </row>
    <row r="977" spans="2:2" x14ac:dyDescent="0.2">
      <c r="B977" s="109"/>
    </row>
    <row r="978" spans="2:2" x14ac:dyDescent="0.2">
      <c r="B978" s="109"/>
    </row>
    <row r="979" spans="2:2" x14ac:dyDescent="0.2">
      <c r="B979" s="109"/>
    </row>
    <row r="980" spans="2:2" x14ac:dyDescent="0.2">
      <c r="B980" s="109"/>
    </row>
    <row r="981" spans="2:2" x14ac:dyDescent="0.2">
      <c r="B981" s="109"/>
    </row>
    <row r="982" spans="2:2" x14ac:dyDescent="0.2">
      <c r="B982" s="109"/>
    </row>
    <row r="983" spans="2:2" x14ac:dyDescent="0.2">
      <c r="B983" s="109"/>
    </row>
    <row r="984" spans="2:2" x14ac:dyDescent="0.2">
      <c r="B984" s="109"/>
    </row>
    <row r="985" spans="2:2" x14ac:dyDescent="0.2">
      <c r="B985" s="109"/>
    </row>
    <row r="986" spans="2:2" x14ac:dyDescent="0.2">
      <c r="B986" s="109"/>
    </row>
    <row r="987" spans="2:2" x14ac:dyDescent="0.2">
      <c r="B987" s="109"/>
    </row>
    <row r="988" spans="2:2" x14ac:dyDescent="0.2">
      <c r="B988" s="109"/>
    </row>
    <row r="989" spans="2:2" x14ac:dyDescent="0.2">
      <c r="B989" s="109"/>
    </row>
    <row r="990" spans="2:2" x14ac:dyDescent="0.2">
      <c r="B990" s="109"/>
    </row>
    <row r="991" spans="2:2" x14ac:dyDescent="0.2">
      <c r="B991" s="109"/>
    </row>
    <row r="992" spans="2:2" x14ac:dyDescent="0.2">
      <c r="B992" s="109"/>
    </row>
    <row r="993" spans="2:2" x14ac:dyDescent="0.2">
      <c r="B993" s="109"/>
    </row>
    <row r="994" spans="2:2" x14ac:dyDescent="0.2">
      <c r="B994" s="109"/>
    </row>
    <row r="995" spans="2:2" x14ac:dyDescent="0.2">
      <c r="B995" s="109"/>
    </row>
    <row r="996" spans="2:2" x14ac:dyDescent="0.2">
      <c r="B996" s="109"/>
    </row>
    <row r="997" spans="2:2" x14ac:dyDescent="0.2">
      <c r="B997" s="109"/>
    </row>
    <row r="998" spans="2:2" x14ac:dyDescent="0.2">
      <c r="B998" s="109"/>
    </row>
    <row r="999" spans="2:2" x14ac:dyDescent="0.2">
      <c r="B999" s="109"/>
    </row>
    <row r="1000" spans="2:2" x14ac:dyDescent="0.2">
      <c r="B1000" s="109"/>
    </row>
    <row r="1001" spans="2:2" x14ac:dyDescent="0.2">
      <c r="B1001" s="109"/>
    </row>
    <row r="1002" spans="2:2" x14ac:dyDescent="0.2">
      <c r="B1002" s="109"/>
    </row>
    <row r="1003" spans="2:2" x14ac:dyDescent="0.2">
      <c r="B1003" s="109"/>
    </row>
    <row r="1004" spans="2:2" x14ac:dyDescent="0.2">
      <c r="B1004" s="109"/>
    </row>
    <row r="1005" spans="2:2" x14ac:dyDescent="0.2">
      <c r="B1005" s="109"/>
    </row>
    <row r="1006" spans="2:2" x14ac:dyDescent="0.2">
      <c r="B1006" s="109"/>
    </row>
    <row r="1007" spans="2:2" x14ac:dyDescent="0.2">
      <c r="B1007" s="109"/>
    </row>
    <row r="1008" spans="2:2" x14ac:dyDescent="0.2">
      <c r="B1008" s="109"/>
    </row>
    <row r="1009" spans="2:2" x14ac:dyDescent="0.2">
      <c r="B1009" s="109"/>
    </row>
    <row r="1010" spans="2:2" x14ac:dyDescent="0.2">
      <c r="B1010" s="109"/>
    </row>
    <row r="1011" spans="2:2" x14ac:dyDescent="0.2">
      <c r="B1011" s="109"/>
    </row>
    <row r="1012" spans="2:2" x14ac:dyDescent="0.2">
      <c r="B1012" s="109"/>
    </row>
    <row r="1013" spans="2:2" x14ac:dyDescent="0.2">
      <c r="B1013" s="109"/>
    </row>
    <row r="1014" spans="2:2" x14ac:dyDescent="0.2">
      <c r="B1014" s="109"/>
    </row>
    <row r="1015" spans="2:2" x14ac:dyDescent="0.2">
      <c r="B1015" s="109"/>
    </row>
    <row r="1016" spans="2:2" x14ac:dyDescent="0.2">
      <c r="B1016" s="109"/>
    </row>
    <row r="1017" spans="2:2" x14ac:dyDescent="0.2">
      <c r="B1017" s="109"/>
    </row>
    <row r="1018" spans="2:2" x14ac:dyDescent="0.2">
      <c r="B1018" s="109"/>
    </row>
    <row r="1019" spans="2:2" x14ac:dyDescent="0.2">
      <c r="B1019" s="109"/>
    </row>
    <row r="1020" spans="2:2" x14ac:dyDescent="0.2">
      <c r="B1020" s="109"/>
    </row>
    <row r="1021" spans="2:2" x14ac:dyDescent="0.2">
      <c r="B1021" s="109"/>
    </row>
    <row r="1022" spans="2:2" x14ac:dyDescent="0.2">
      <c r="B1022" s="109"/>
    </row>
    <row r="1023" spans="2:2" x14ac:dyDescent="0.2">
      <c r="B1023" s="109"/>
    </row>
    <row r="1024" spans="2:2" x14ac:dyDescent="0.2">
      <c r="B1024" s="109"/>
    </row>
    <row r="1025" spans="2:2" x14ac:dyDescent="0.2">
      <c r="B1025" s="109"/>
    </row>
    <row r="1026" spans="2:2" x14ac:dyDescent="0.2">
      <c r="B1026" s="109"/>
    </row>
    <row r="1027" spans="2:2" x14ac:dyDescent="0.2">
      <c r="B1027" s="109"/>
    </row>
    <row r="1028" spans="2:2" x14ac:dyDescent="0.2">
      <c r="B1028" s="109"/>
    </row>
    <row r="1029" spans="2:2" x14ac:dyDescent="0.2">
      <c r="B1029" s="109"/>
    </row>
    <row r="1030" spans="2:2" x14ac:dyDescent="0.2">
      <c r="B1030" s="109"/>
    </row>
    <row r="1031" spans="2:2" x14ac:dyDescent="0.2">
      <c r="B1031" s="109"/>
    </row>
    <row r="1032" spans="2:2" x14ac:dyDescent="0.2">
      <c r="B1032" s="109"/>
    </row>
    <row r="1033" spans="2:2" x14ac:dyDescent="0.2">
      <c r="B1033" s="109"/>
    </row>
    <row r="1034" spans="2:2" x14ac:dyDescent="0.2">
      <c r="B1034" s="109"/>
    </row>
    <row r="1035" spans="2:2" x14ac:dyDescent="0.2">
      <c r="B1035" s="109"/>
    </row>
    <row r="1036" spans="2:2" x14ac:dyDescent="0.2">
      <c r="B1036" s="109"/>
    </row>
    <row r="1037" spans="2:2" x14ac:dyDescent="0.2">
      <c r="B1037" s="109"/>
    </row>
    <row r="1038" spans="2:2" x14ac:dyDescent="0.2">
      <c r="B1038" s="109"/>
    </row>
    <row r="1039" spans="2:2" x14ac:dyDescent="0.2">
      <c r="B1039" s="109"/>
    </row>
    <row r="1040" spans="2:2" x14ac:dyDescent="0.2">
      <c r="B1040" s="109"/>
    </row>
    <row r="1041" spans="2:2" x14ac:dyDescent="0.2">
      <c r="B1041" s="109"/>
    </row>
    <row r="1042" spans="2:2" x14ac:dyDescent="0.2">
      <c r="B1042" s="109"/>
    </row>
    <row r="1043" spans="2:2" x14ac:dyDescent="0.2">
      <c r="B1043" s="109"/>
    </row>
    <row r="1044" spans="2:2" x14ac:dyDescent="0.2">
      <c r="B1044" s="109"/>
    </row>
    <row r="1045" spans="2:2" x14ac:dyDescent="0.2">
      <c r="B1045" s="109"/>
    </row>
    <row r="1046" spans="2:2" x14ac:dyDescent="0.2">
      <c r="B1046" s="109"/>
    </row>
    <row r="1047" spans="2:2" x14ac:dyDescent="0.2">
      <c r="B1047" s="109"/>
    </row>
    <row r="1048" spans="2:2" x14ac:dyDescent="0.2">
      <c r="B1048" s="109"/>
    </row>
    <row r="1049" spans="2:2" x14ac:dyDescent="0.2">
      <c r="B1049" s="109"/>
    </row>
    <row r="1050" spans="2:2" x14ac:dyDescent="0.2">
      <c r="B1050" s="109"/>
    </row>
    <row r="1051" spans="2:2" x14ac:dyDescent="0.2">
      <c r="B1051" s="109"/>
    </row>
    <row r="1052" spans="2:2" x14ac:dyDescent="0.2">
      <c r="B1052" s="109"/>
    </row>
    <row r="1053" spans="2:2" x14ac:dyDescent="0.2">
      <c r="B1053" s="109"/>
    </row>
    <row r="1054" spans="2:2" x14ac:dyDescent="0.2">
      <c r="B1054" s="109"/>
    </row>
    <row r="1055" spans="2:2" x14ac:dyDescent="0.2">
      <c r="B1055" s="109"/>
    </row>
    <row r="1056" spans="2:2" x14ac:dyDescent="0.2">
      <c r="B1056" s="109"/>
    </row>
    <row r="1057" spans="2:2" x14ac:dyDescent="0.2">
      <c r="B1057" s="109"/>
    </row>
    <row r="1058" spans="2:2" x14ac:dyDescent="0.2">
      <c r="B1058" s="109"/>
    </row>
    <row r="1059" spans="2:2" x14ac:dyDescent="0.2">
      <c r="B1059" s="109"/>
    </row>
    <row r="1060" spans="2:2" x14ac:dyDescent="0.2">
      <c r="B1060" s="109"/>
    </row>
    <row r="1061" spans="2:2" x14ac:dyDescent="0.2">
      <c r="B1061" s="109"/>
    </row>
    <row r="1062" spans="2:2" x14ac:dyDescent="0.2">
      <c r="B1062" s="109"/>
    </row>
    <row r="1063" spans="2:2" x14ac:dyDescent="0.2">
      <c r="B1063" s="109"/>
    </row>
    <row r="1064" spans="2:2" x14ac:dyDescent="0.2">
      <c r="B1064" s="109"/>
    </row>
    <row r="1065" spans="2:2" x14ac:dyDescent="0.2">
      <c r="B1065" s="109"/>
    </row>
    <row r="1066" spans="2:2" x14ac:dyDescent="0.2">
      <c r="B1066" s="109"/>
    </row>
    <row r="1067" spans="2:2" x14ac:dyDescent="0.2">
      <c r="B1067" s="109"/>
    </row>
    <row r="1068" spans="2:2" x14ac:dyDescent="0.2">
      <c r="B1068" s="109"/>
    </row>
    <row r="1069" spans="2:2" x14ac:dyDescent="0.2">
      <c r="B1069" s="109"/>
    </row>
    <row r="1070" spans="2:2" x14ac:dyDescent="0.2">
      <c r="B1070" s="109"/>
    </row>
    <row r="1071" spans="2:2" x14ac:dyDescent="0.2">
      <c r="B1071" s="109"/>
    </row>
    <row r="1072" spans="2:2" x14ac:dyDescent="0.2">
      <c r="B1072" s="109"/>
    </row>
    <row r="1073" spans="2:2" x14ac:dyDescent="0.2">
      <c r="B1073" s="109"/>
    </row>
    <row r="1074" spans="2:2" x14ac:dyDescent="0.2">
      <c r="B1074" s="109"/>
    </row>
    <row r="1075" spans="2:2" x14ac:dyDescent="0.2">
      <c r="B1075" s="109"/>
    </row>
    <row r="1076" spans="2:2" x14ac:dyDescent="0.2">
      <c r="B1076" s="109"/>
    </row>
    <row r="1077" spans="2:2" x14ac:dyDescent="0.2">
      <c r="B1077" s="109"/>
    </row>
    <row r="1078" spans="2:2" x14ac:dyDescent="0.2">
      <c r="B1078" s="109"/>
    </row>
    <row r="1079" spans="2:2" x14ac:dyDescent="0.2">
      <c r="B1079" s="109"/>
    </row>
    <row r="1080" spans="2:2" x14ac:dyDescent="0.2">
      <c r="B1080" s="109"/>
    </row>
    <row r="1081" spans="2:2" x14ac:dyDescent="0.2">
      <c r="B1081" s="109"/>
    </row>
    <row r="1082" spans="2:2" x14ac:dyDescent="0.2">
      <c r="B1082" s="109"/>
    </row>
    <row r="1083" spans="2:2" x14ac:dyDescent="0.2">
      <c r="B1083" s="109"/>
    </row>
    <row r="1084" spans="2:2" x14ac:dyDescent="0.2">
      <c r="B1084" s="109"/>
    </row>
    <row r="1085" spans="2:2" x14ac:dyDescent="0.2">
      <c r="B1085" s="109"/>
    </row>
    <row r="1086" spans="2:2" x14ac:dyDescent="0.2">
      <c r="B1086" s="109"/>
    </row>
    <row r="1087" spans="2:2" x14ac:dyDescent="0.2">
      <c r="B1087" s="109"/>
    </row>
    <row r="1088" spans="2:2" x14ac:dyDescent="0.2">
      <c r="B1088" s="109"/>
    </row>
    <row r="1089" spans="2:2" x14ac:dyDescent="0.2">
      <c r="B1089" s="109"/>
    </row>
    <row r="1090" spans="2:2" x14ac:dyDescent="0.2">
      <c r="B1090" s="109"/>
    </row>
    <row r="1091" spans="2:2" x14ac:dyDescent="0.2">
      <c r="B1091" s="109"/>
    </row>
    <row r="1092" spans="2:2" x14ac:dyDescent="0.2">
      <c r="B1092" s="109"/>
    </row>
    <row r="1093" spans="2:2" x14ac:dyDescent="0.2">
      <c r="B1093" s="109"/>
    </row>
    <row r="1094" spans="2:2" x14ac:dyDescent="0.2">
      <c r="B1094" s="109"/>
    </row>
    <row r="1095" spans="2:2" x14ac:dyDescent="0.2">
      <c r="B1095" s="109"/>
    </row>
    <row r="1096" spans="2:2" x14ac:dyDescent="0.2">
      <c r="B1096" s="109"/>
    </row>
    <row r="1097" spans="2:2" x14ac:dyDescent="0.2">
      <c r="B1097" s="109"/>
    </row>
    <row r="1098" spans="2:2" x14ac:dyDescent="0.2">
      <c r="B1098" s="109"/>
    </row>
    <row r="1099" spans="2:2" x14ac:dyDescent="0.2">
      <c r="B1099" s="109"/>
    </row>
    <row r="1100" spans="2:2" x14ac:dyDescent="0.2">
      <c r="B1100" s="109"/>
    </row>
    <row r="1101" spans="2:2" x14ac:dyDescent="0.2">
      <c r="B1101" s="109"/>
    </row>
    <row r="1102" spans="2:2" x14ac:dyDescent="0.2">
      <c r="B1102" s="109"/>
    </row>
    <row r="1103" spans="2:2" x14ac:dyDescent="0.2">
      <c r="B1103" s="109"/>
    </row>
    <row r="1104" spans="2:2" x14ac:dyDescent="0.2">
      <c r="B1104" s="109"/>
    </row>
    <row r="1105" spans="2:2" x14ac:dyDescent="0.2">
      <c r="B1105" s="109"/>
    </row>
    <row r="1106" spans="2:2" x14ac:dyDescent="0.2">
      <c r="B1106" s="109"/>
    </row>
    <row r="1107" spans="2:2" x14ac:dyDescent="0.2">
      <c r="B1107" s="109"/>
    </row>
    <row r="1108" spans="2:2" x14ac:dyDescent="0.2">
      <c r="B1108" s="109"/>
    </row>
    <row r="1109" spans="2:2" x14ac:dyDescent="0.2">
      <c r="B1109" s="109"/>
    </row>
    <row r="1110" spans="2:2" x14ac:dyDescent="0.2">
      <c r="B1110" s="109"/>
    </row>
    <row r="1111" spans="2:2" x14ac:dyDescent="0.2">
      <c r="B1111" s="109"/>
    </row>
    <row r="1112" spans="2:2" x14ac:dyDescent="0.2">
      <c r="B1112" s="109"/>
    </row>
    <row r="1113" spans="2:2" x14ac:dyDescent="0.2">
      <c r="B1113" s="109"/>
    </row>
    <row r="1114" spans="2:2" x14ac:dyDescent="0.2">
      <c r="B1114" s="109"/>
    </row>
    <row r="1115" spans="2:2" x14ac:dyDescent="0.2">
      <c r="B1115" s="109"/>
    </row>
    <row r="1116" spans="2:2" x14ac:dyDescent="0.2">
      <c r="B1116" s="109"/>
    </row>
    <row r="1117" spans="2:2" x14ac:dyDescent="0.2">
      <c r="B1117" s="109"/>
    </row>
    <row r="1118" spans="2:2" x14ac:dyDescent="0.2">
      <c r="B1118" s="109"/>
    </row>
    <row r="1119" spans="2:2" x14ac:dyDescent="0.2">
      <c r="B1119" s="109"/>
    </row>
    <row r="1120" spans="2:2" x14ac:dyDescent="0.2">
      <c r="B1120" s="109"/>
    </row>
    <row r="1121" spans="2:2" x14ac:dyDescent="0.2">
      <c r="B1121" s="109"/>
    </row>
    <row r="1122" spans="2:2" x14ac:dyDescent="0.2">
      <c r="B1122" s="109"/>
    </row>
    <row r="1123" spans="2:2" x14ac:dyDescent="0.2">
      <c r="B1123" s="109"/>
    </row>
    <row r="1124" spans="2:2" x14ac:dyDescent="0.2">
      <c r="B1124" s="109"/>
    </row>
    <row r="1125" spans="2:2" x14ac:dyDescent="0.2">
      <c r="B1125" s="109"/>
    </row>
    <row r="1126" spans="2:2" x14ac:dyDescent="0.2">
      <c r="B1126" s="109"/>
    </row>
    <row r="1127" spans="2:2" x14ac:dyDescent="0.2">
      <c r="B1127" s="109"/>
    </row>
    <row r="1128" spans="2:2" x14ac:dyDescent="0.2">
      <c r="B1128" s="109"/>
    </row>
    <row r="1129" spans="2:2" x14ac:dyDescent="0.2">
      <c r="B1129" s="109"/>
    </row>
    <row r="1130" spans="2:2" x14ac:dyDescent="0.2">
      <c r="B1130" s="109"/>
    </row>
    <row r="1131" spans="2:2" x14ac:dyDescent="0.2">
      <c r="B1131" s="109"/>
    </row>
    <row r="1132" spans="2:2" x14ac:dyDescent="0.2">
      <c r="B1132" s="109"/>
    </row>
    <row r="1133" spans="2:2" x14ac:dyDescent="0.2">
      <c r="B1133" s="109"/>
    </row>
    <row r="1134" spans="2:2" x14ac:dyDescent="0.2">
      <c r="B1134" s="109"/>
    </row>
    <row r="1135" spans="2:2" x14ac:dyDescent="0.2">
      <c r="B1135" s="109"/>
    </row>
    <row r="1136" spans="2:2" x14ac:dyDescent="0.2">
      <c r="B1136" s="109"/>
    </row>
    <row r="1137" spans="2:2" x14ac:dyDescent="0.2">
      <c r="B1137" s="109"/>
    </row>
    <row r="1138" spans="2:2" x14ac:dyDescent="0.2">
      <c r="B1138" s="109"/>
    </row>
    <row r="1139" spans="2:2" x14ac:dyDescent="0.2">
      <c r="B1139" s="109"/>
    </row>
    <row r="1140" spans="2:2" x14ac:dyDescent="0.2">
      <c r="B1140" s="109"/>
    </row>
    <row r="1141" spans="2:2" x14ac:dyDescent="0.2">
      <c r="B1141" s="109"/>
    </row>
    <row r="1142" spans="2:2" x14ac:dyDescent="0.2">
      <c r="B1142" s="109"/>
    </row>
    <row r="1143" spans="2:2" x14ac:dyDescent="0.2">
      <c r="B1143" s="109"/>
    </row>
    <row r="1144" spans="2:2" x14ac:dyDescent="0.2">
      <c r="B1144" s="109"/>
    </row>
    <row r="1145" spans="2:2" x14ac:dyDescent="0.2">
      <c r="B1145" s="109"/>
    </row>
    <row r="1146" spans="2:2" x14ac:dyDescent="0.2">
      <c r="B1146" s="109"/>
    </row>
    <row r="1147" spans="2:2" x14ac:dyDescent="0.2">
      <c r="B1147" s="109"/>
    </row>
    <row r="1148" spans="2:2" x14ac:dyDescent="0.2">
      <c r="B1148" s="109"/>
    </row>
    <row r="1149" spans="2:2" x14ac:dyDescent="0.2">
      <c r="B1149" s="109"/>
    </row>
    <row r="1150" spans="2:2" x14ac:dyDescent="0.2">
      <c r="B1150" s="109"/>
    </row>
    <row r="1151" spans="2:2" x14ac:dyDescent="0.2">
      <c r="B1151" s="109"/>
    </row>
    <row r="1152" spans="2:2" x14ac:dyDescent="0.2">
      <c r="B1152" s="109"/>
    </row>
    <row r="1153" spans="2:2" x14ac:dyDescent="0.2">
      <c r="B1153" s="109"/>
    </row>
    <row r="1154" spans="2:2" x14ac:dyDescent="0.2">
      <c r="B1154" s="109"/>
    </row>
    <row r="1155" spans="2:2" x14ac:dyDescent="0.2">
      <c r="B1155" s="109"/>
    </row>
    <row r="1156" spans="2:2" x14ac:dyDescent="0.2">
      <c r="B1156" s="109"/>
    </row>
    <row r="1157" spans="2:2" x14ac:dyDescent="0.2">
      <c r="B1157" s="109"/>
    </row>
    <row r="1158" spans="2:2" x14ac:dyDescent="0.2">
      <c r="B1158" s="109"/>
    </row>
    <row r="1159" spans="2:2" x14ac:dyDescent="0.2">
      <c r="B1159" s="109"/>
    </row>
    <row r="1160" spans="2:2" x14ac:dyDescent="0.2">
      <c r="B1160" s="109"/>
    </row>
    <row r="1161" spans="2:2" x14ac:dyDescent="0.2">
      <c r="B1161" s="109"/>
    </row>
    <row r="1162" spans="2:2" x14ac:dyDescent="0.2">
      <c r="B1162" s="109"/>
    </row>
    <row r="1163" spans="2:2" x14ac:dyDescent="0.2">
      <c r="B1163" s="109"/>
    </row>
    <row r="1164" spans="2:2" x14ac:dyDescent="0.2">
      <c r="B1164" s="109"/>
    </row>
    <row r="1165" spans="2:2" x14ac:dyDescent="0.2">
      <c r="B1165" s="109"/>
    </row>
    <row r="1166" spans="2:2" x14ac:dyDescent="0.2">
      <c r="B1166" s="109"/>
    </row>
    <row r="1167" spans="2:2" x14ac:dyDescent="0.2">
      <c r="B1167" s="109"/>
    </row>
    <row r="1168" spans="2:2" x14ac:dyDescent="0.2">
      <c r="B1168" s="109"/>
    </row>
    <row r="1169" spans="2:2" x14ac:dyDescent="0.2">
      <c r="B1169" s="109"/>
    </row>
    <row r="1170" spans="2:2" x14ac:dyDescent="0.2">
      <c r="B1170" s="109"/>
    </row>
    <row r="1171" spans="2:2" x14ac:dyDescent="0.2">
      <c r="B1171" s="109"/>
    </row>
    <row r="1172" spans="2:2" x14ac:dyDescent="0.2">
      <c r="B1172" s="109"/>
    </row>
    <row r="1173" spans="2:2" x14ac:dyDescent="0.2">
      <c r="B1173" s="109"/>
    </row>
    <row r="1174" spans="2:2" x14ac:dyDescent="0.2">
      <c r="B1174" s="109"/>
    </row>
    <row r="1175" spans="2:2" x14ac:dyDescent="0.2">
      <c r="B1175" s="109"/>
    </row>
    <row r="1176" spans="2:2" x14ac:dyDescent="0.2">
      <c r="B1176" s="109"/>
    </row>
    <row r="1177" spans="2:2" x14ac:dyDescent="0.2">
      <c r="B1177" s="109"/>
    </row>
    <row r="1178" spans="2:2" x14ac:dyDescent="0.2">
      <c r="B1178" s="109"/>
    </row>
    <row r="1179" spans="2:2" x14ac:dyDescent="0.2">
      <c r="B1179" s="109"/>
    </row>
    <row r="1180" spans="2:2" x14ac:dyDescent="0.2">
      <c r="B1180" s="109"/>
    </row>
    <row r="1181" spans="2:2" x14ac:dyDescent="0.2">
      <c r="B1181" s="109"/>
    </row>
    <row r="1182" spans="2:2" x14ac:dyDescent="0.2">
      <c r="B1182" s="109"/>
    </row>
    <row r="1183" spans="2:2" x14ac:dyDescent="0.2">
      <c r="B1183" s="109"/>
    </row>
    <row r="1184" spans="2:2" x14ac:dyDescent="0.2">
      <c r="B1184" s="109"/>
    </row>
    <row r="1185" spans="2:2" x14ac:dyDescent="0.2">
      <c r="B1185" s="109"/>
    </row>
    <row r="1186" spans="2:2" x14ac:dyDescent="0.2">
      <c r="B1186" s="109"/>
    </row>
    <row r="1187" spans="2:2" x14ac:dyDescent="0.2">
      <c r="B1187" s="109"/>
    </row>
    <row r="1188" spans="2:2" x14ac:dyDescent="0.2">
      <c r="B1188" s="109"/>
    </row>
    <row r="1189" spans="2:2" x14ac:dyDescent="0.2">
      <c r="B1189" s="109"/>
    </row>
    <row r="1190" spans="2:2" x14ac:dyDescent="0.2">
      <c r="B1190" s="109"/>
    </row>
    <row r="1191" spans="2:2" x14ac:dyDescent="0.2">
      <c r="B1191" s="109"/>
    </row>
    <row r="1192" spans="2:2" x14ac:dyDescent="0.2">
      <c r="B1192" s="109"/>
    </row>
    <row r="1193" spans="2:2" x14ac:dyDescent="0.2">
      <c r="B1193" s="109"/>
    </row>
    <row r="1194" spans="2:2" x14ac:dyDescent="0.2">
      <c r="B1194" s="109"/>
    </row>
    <row r="1195" spans="2:2" x14ac:dyDescent="0.2">
      <c r="B1195" s="109"/>
    </row>
    <row r="1196" spans="2:2" x14ac:dyDescent="0.2">
      <c r="B1196" s="109"/>
    </row>
    <row r="1197" spans="2:2" x14ac:dyDescent="0.2">
      <c r="B1197" s="109"/>
    </row>
    <row r="1198" spans="2:2" x14ac:dyDescent="0.2">
      <c r="B1198" s="109"/>
    </row>
    <row r="1199" spans="2:2" x14ac:dyDescent="0.2">
      <c r="B1199" s="109"/>
    </row>
    <row r="1200" spans="2:2" x14ac:dyDescent="0.2">
      <c r="B1200" s="109"/>
    </row>
    <row r="1201" spans="2:2" x14ac:dyDescent="0.2">
      <c r="B1201" s="109"/>
    </row>
    <row r="1202" spans="2:2" x14ac:dyDescent="0.2">
      <c r="B1202" s="109"/>
    </row>
    <row r="1203" spans="2:2" x14ac:dyDescent="0.2">
      <c r="B1203" s="109"/>
    </row>
    <row r="1204" spans="2:2" x14ac:dyDescent="0.2">
      <c r="B1204" s="109"/>
    </row>
    <row r="1205" spans="2:2" x14ac:dyDescent="0.2">
      <c r="B1205" s="109"/>
    </row>
    <row r="1206" spans="2:2" x14ac:dyDescent="0.2">
      <c r="B1206" s="109"/>
    </row>
    <row r="1207" spans="2:2" x14ac:dyDescent="0.2">
      <c r="B1207" s="109"/>
    </row>
    <row r="1208" spans="2:2" x14ac:dyDescent="0.2">
      <c r="B1208" s="109"/>
    </row>
    <row r="1209" spans="2:2" x14ac:dyDescent="0.2">
      <c r="B1209" s="109"/>
    </row>
    <row r="1210" spans="2:2" x14ac:dyDescent="0.2">
      <c r="B1210" s="109"/>
    </row>
    <row r="1211" spans="2:2" x14ac:dyDescent="0.2">
      <c r="B1211" s="109"/>
    </row>
    <row r="1212" spans="2:2" x14ac:dyDescent="0.2">
      <c r="B1212" s="109"/>
    </row>
    <row r="1213" spans="2:2" x14ac:dyDescent="0.2">
      <c r="B1213" s="109"/>
    </row>
    <row r="1214" spans="2:2" x14ac:dyDescent="0.2">
      <c r="B1214" s="109"/>
    </row>
    <row r="1215" spans="2:2" x14ac:dyDescent="0.2">
      <c r="B1215" s="109"/>
    </row>
    <row r="1216" spans="2:2" x14ac:dyDescent="0.2">
      <c r="B1216" s="109"/>
    </row>
    <row r="1217" spans="2:2" x14ac:dyDescent="0.2">
      <c r="B1217" s="109"/>
    </row>
    <row r="1218" spans="2:2" x14ac:dyDescent="0.2">
      <c r="B1218" s="109"/>
    </row>
    <row r="1219" spans="2:2" x14ac:dyDescent="0.2">
      <c r="B1219" s="109"/>
    </row>
    <row r="1220" spans="2:2" x14ac:dyDescent="0.2">
      <c r="B1220" s="109"/>
    </row>
    <row r="1221" spans="2:2" x14ac:dyDescent="0.2">
      <c r="B1221" s="109"/>
    </row>
    <row r="1222" spans="2:2" x14ac:dyDescent="0.2">
      <c r="B1222" s="109"/>
    </row>
    <row r="1223" spans="2:2" x14ac:dyDescent="0.2">
      <c r="B1223" s="109"/>
    </row>
    <row r="1224" spans="2:2" x14ac:dyDescent="0.2">
      <c r="B1224" s="109"/>
    </row>
    <row r="1225" spans="2:2" x14ac:dyDescent="0.2">
      <c r="B1225" s="109"/>
    </row>
    <row r="1226" spans="2:2" x14ac:dyDescent="0.2">
      <c r="B1226" s="109"/>
    </row>
    <row r="1227" spans="2:2" x14ac:dyDescent="0.2">
      <c r="B1227" s="109"/>
    </row>
    <row r="1228" spans="2:2" x14ac:dyDescent="0.2">
      <c r="B1228" s="109"/>
    </row>
    <row r="1229" spans="2:2" x14ac:dyDescent="0.2">
      <c r="B1229" s="109"/>
    </row>
    <row r="1230" spans="2:2" x14ac:dyDescent="0.2">
      <c r="B1230" s="109"/>
    </row>
    <row r="1231" spans="2:2" x14ac:dyDescent="0.2">
      <c r="B1231" s="109"/>
    </row>
    <row r="1232" spans="2:2" x14ac:dyDescent="0.2">
      <c r="B1232" s="109"/>
    </row>
    <row r="1233" spans="2:2" x14ac:dyDescent="0.2">
      <c r="B1233" s="109"/>
    </row>
    <row r="1234" spans="2:2" x14ac:dyDescent="0.2">
      <c r="B1234" s="109"/>
    </row>
    <row r="1235" spans="2:2" x14ac:dyDescent="0.2">
      <c r="B1235" s="109"/>
    </row>
    <row r="1236" spans="2:2" x14ac:dyDescent="0.2">
      <c r="B1236" s="109"/>
    </row>
    <row r="1237" spans="2:2" x14ac:dyDescent="0.2">
      <c r="B1237" s="109"/>
    </row>
    <row r="1238" spans="2:2" x14ac:dyDescent="0.2">
      <c r="B1238" s="109"/>
    </row>
    <row r="1239" spans="2:2" x14ac:dyDescent="0.2">
      <c r="B1239" s="109"/>
    </row>
    <row r="1240" spans="2:2" x14ac:dyDescent="0.2">
      <c r="B1240" s="109"/>
    </row>
    <row r="1241" spans="2:2" x14ac:dyDescent="0.2">
      <c r="B1241" s="109"/>
    </row>
    <row r="1242" spans="2:2" x14ac:dyDescent="0.2">
      <c r="B1242" s="109"/>
    </row>
    <row r="1243" spans="2:2" x14ac:dyDescent="0.2">
      <c r="B1243" s="109"/>
    </row>
    <row r="1244" spans="2:2" x14ac:dyDescent="0.2">
      <c r="B1244" s="109"/>
    </row>
    <row r="1245" spans="2:2" x14ac:dyDescent="0.2">
      <c r="B1245" s="109"/>
    </row>
    <row r="1246" spans="2:2" x14ac:dyDescent="0.2">
      <c r="B1246" s="109"/>
    </row>
    <row r="1247" spans="2:2" x14ac:dyDescent="0.2">
      <c r="B1247" s="109"/>
    </row>
    <row r="1248" spans="2:2" x14ac:dyDescent="0.2">
      <c r="B1248" s="109"/>
    </row>
    <row r="1249" spans="2:2" x14ac:dyDescent="0.2">
      <c r="B1249" s="109"/>
    </row>
    <row r="1250" spans="2:2" x14ac:dyDescent="0.2">
      <c r="B1250" s="109"/>
    </row>
    <row r="1251" spans="2:2" x14ac:dyDescent="0.2">
      <c r="B1251" s="109"/>
    </row>
    <row r="1252" spans="2:2" x14ac:dyDescent="0.2">
      <c r="B1252" s="109"/>
    </row>
    <row r="1253" spans="2:2" x14ac:dyDescent="0.2">
      <c r="B1253" s="109"/>
    </row>
    <row r="1254" spans="2:2" x14ac:dyDescent="0.2">
      <c r="B1254" s="109"/>
    </row>
    <row r="1255" spans="2:2" x14ac:dyDescent="0.2">
      <c r="B1255" s="109"/>
    </row>
    <row r="1256" spans="2:2" x14ac:dyDescent="0.2">
      <c r="B1256" s="109"/>
    </row>
    <row r="1257" spans="2:2" x14ac:dyDescent="0.2">
      <c r="B1257" s="109"/>
    </row>
    <row r="1258" spans="2:2" x14ac:dyDescent="0.2">
      <c r="B1258" s="109"/>
    </row>
    <row r="1259" spans="2:2" x14ac:dyDescent="0.2">
      <c r="B1259" s="109"/>
    </row>
    <row r="1260" spans="2:2" x14ac:dyDescent="0.2">
      <c r="B1260" s="109"/>
    </row>
    <row r="1261" spans="2:2" x14ac:dyDescent="0.2">
      <c r="B1261" s="109"/>
    </row>
    <row r="1262" spans="2:2" x14ac:dyDescent="0.2">
      <c r="B1262" s="109"/>
    </row>
    <row r="1263" spans="2:2" x14ac:dyDescent="0.2">
      <c r="B1263" s="109"/>
    </row>
    <row r="1264" spans="2:2" x14ac:dyDescent="0.2">
      <c r="B1264" s="109"/>
    </row>
    <row r="1265" spans="2:2" x14ac:dyDescent="0.2">
      <c r="B1265" s="109"/>
    </row>
    <row r="1266" spans="2:2" x14ac:dyDescent="0.2">
      <c r="B1266" s="109"/>
    </row>
    <row r="1267" spans="2:2" x14ac:dyDescent="0.2">
      <c r="B1267" s="109"/>
    </row>
    <row r="1268" spans="2:2" x14ac:dyDescent="0.2">
      <c r="B1268" s="109"/>
    </row>
    <row r="1269" spans="2:2" x14ac:dyDescent="0.2">
      <c r="B1269" s="109"/>
    </row>
    <row r="1270" spans="2:2" x14ac:dyDescent="0.2">
      <c r="B1270" s="109"/>
    </row>
    <row r="1271" spans="2:2" x14ac:dyDescent="0.2">
      <c r="B1271" s="109"/>
    </row>
    <row r="1272" spans="2:2" x14ac:dyDescent="0.2">
      <c r="B1272" s="109"/>
    </row>
    <row r="1273" spans="2:2" x14ac:dyDescent="0.2">
      <c r="B1273" s="109"/>
    </row>
    <row r="1274" spans="2:2" x14ac:dyDescent="0.2">
      <c r="B1274" s="109"/>
    </row>
    <row r="1275" spans="2:2" x14ac:dyDescent="0.2">
      <c r="B1275" s="109"/>
    </row>
    <row r="1276" spans="2:2" x14ac:dyDescent="0.2">
      <c r="B1276" s="109"/>
    </row>
    <row r="1277" spans="2:2" x14ac:dyDescent="0.2">
      <c r="B1277" s="109"/>
    </row>
    <row r="1278" spans="2:2" x14ac:dyDescent="0.2">
      <c r="B1278" s="109"/>
    </row>
    <row r="1279" spans="2:2" x14ac:dyDescent="0.2">
      <c r="B1279" s="109"/>
    </row>
    <row r="1280" spans="2:2" x14ac:dyDescent="0.2">
      <c r="B1280" s="109"/>
    </row>
    <row r="1281" spans="2:2" x14ac:dyDescent="0.2">
      <c r="B1281" s="109"/>
    </row>
    <row r="1282" spans="2:2" x14ac:dyDescent="0.2">
      <c r="B1282" s="109"/>
    </row>
    <row r="1283" spans="2:2" x14ac:dyDescent="0.2">
      <c r="B1283" s="109"/>
    </row>
    <row r="1284" spans="2:2" x14ac:dyDescent="0.2">
      <c r="B1284" s="109"/>
    </row>
    <row r="1285" spans="2:2" x14ac:dyDescent="0.2">
      <c r="B1285" s="109"/>
    </row>
    <row r="1286" spans="2:2" x14ac:dyDescent="0.2">
      <c r="B1286" s="109"/>
    </row>
    <row r="1287" spans="2:2" x14ac:dyDescent="0.2">
      <c r="B1287" s="109"/>
    </row>
    <row r="1288" spans="2:2" x14ac:dyDescent="0.2">
      <c r="B1288" s="109"/>
    </row>
    <row r="1289" spans="2:2" x14ac:dyDescent="0.2">
      <c r="B1289" s="109"/>
    </row>
    <row r="1290" spans="2:2" x14ac:dyDescent="0.2">
      <c r="B1290" s="109"/>
    </row>
    <row r="1291" spans="2:2" x14ac:dyDescent="0.2">
      <c r="B1291" s="109"/>
    </row>
    <row r="1292" spans="2:2" x14ac:dyDescent="0.2">
      <c r="B1292" s="109"/>
    </row>
    <row r="1293" spans="2:2" x14ac:dyDescent="0.2">
      <c r="B1293" s="109"/>
    </row>
    <row r="1294" spans="2:2" x14ac:dyDescent="0.2">
      <c r="B1294" s="109"/>
    </row>
    <row r="1295" spans="2:2" x14ac:dyDescent="0.2">
      <c r="B1295" s="109"/>
    </row>
    <row r="1296" spans="2:2" x14ac:dyDescent="0.2">
      <c r="B1296" s="109"/>
    </row>
    <row r="1297" spans="2:2" x14ac:dyDescent="0.2">
      <c r="B1297" s="109"/>
    </row>
    <row r="1298" spans="2:2" x14ac:dyDescent="0.2">
      <c r="B1298" s="109"/>
    </row>
    <row r="1299" spans="2:2" x14ac:dyDescent="0.2">
      <c r="B1299" s="109"/>
    </row>
    <row r="1300" spans="2:2" x14ac:dyDescent="0.2">
      <c r="B1300" s="109"/>
    </row>
    <row r="1301" spans="2:2" x14ac:dyDescent="0.2">
      <c r="B1301" s="109"/>
    </row>
    <row r="1302" spans="2:2" x14ac:dyDescent="0.2">
      <c r="B1302" s="109"/>
    </row>
    <row r="1303" spans="2:2" x14ac:dyDescent="0.2">
      <c r="B1303" s="109"/>
    </row>
    <row r="1304" spans="2:2" x14ac:dyDescent="0.2">
      <c r="B1304" s="109"/>
    </row>
    <row r="1305" spans="2:2" x14ac:dyDescent="0.2">
      <c r="B1305" s="109"/>
    </row>
    <row r="1306" spans="2:2" x14ac:dyDescent="0.2">
      <c r="B1306" s="109"/>
    </row>
    <row r="1307" spans="2:2" x14ac:dyDescent="0.2">
      <c r="B1307" s="109"/>
    </row>
    <row r="1308" spans="2:2" x14ac:dyDescent="0.2">
      <c r="B1308" s="109"/>
    </row>
    <row r="1309" spans="2:2" x14ac:dyDescent="0.2">
      <c r="B1309" s="109"/>
    </row>
    <row r="1310" spans="2:2" x14ac:dyDescent="0.2">
      <c r="B1310" s="109"/>
    </row>
    <row r="1311" spans="2:2" x14ac:dyDescent="0.2">
      <c r="B1311" s="109"/>
    </row>
    <row r="1312" spans="2:2" x14ac:dyDescent="0.2">
      <c r="B1312" s="109"/>
    </row>
    <row r="1313" spans="2:2" x14ac:dyDescent="0.2">
      <c r="B1313" s="109"/>
    </row>
    <row r="1314" spans="2:2" x14ac:dyDescent="0.2">
      <c r="B1314" s="109"/>
    </row>
    <row r="1315" spans="2:2" x14ac:dyDescent="0.2">
      <c r="B1315" s="109"/>
    </row>
    <row r="1316" spans="2:2" x14ac:dyDescent="0.2">
      <c r="B1316" s="109"/>
    </row>
    <row r="1317" spans="2:2" x14ac:dyDescent="0.2">
      <c r="B1317" s="109"/>
    </row>
    <row r="1318" spans="2:2" x14ac:dyDescent="0.2">
      <c r="B1318" s="109"/>
    </row>
    <row r="1319" spans="2:2" x14ac:dyDescent="0.2">
      <c r="B1319" s="109"/>
    </row>
    <row r="1320" spans="2:2" x14ac:dyDescent="0.2">
      <c r="B1320" s="109"/>
    </row>
    <row r="1321" spans="2:2" x14ac:dyDescent="0.2">
      <c r="B1321" s="109"/>
    </row>
    <row r="1322" spans="2:2" x14ac:dyDescent="0.2">
      <c r="B1322" s="109"/>
    </row>
    <row r="1323" spans="2:2" x14ac:dyDescent="0.2">
      <c r="B1323" s="109"/>
    </row>
    <row r="1324" spans="2:2" x14ac:dyDescent="0.2">
      <c r="B1324" s="109"/>
    </row>
    <row r="1325" spans="2:2" x14ac:dyDescent="0.2">
      <c r="B1325" s="109"/>
    </row>
    <row r="1326" spans="2:2" x14ac:dyDescent="0.2">
      <c r="B1326" s="109"/>
    </row>
    <row r="1327" spans="2:2" x14ac:dyDescent="0.2">
      <c r="B1327" s="109"/>
    </row>
    <row r="1328" spans="2:2" x14ac:dyDescent="0.2">
      <c r="B1328" s="109"/>
    </row>
    <row r="1329" spans="2:2" x14ac:dyDescent="0.2">
      <c r="B1329" s="109"/>
    </row>
    <row r="1330" spans="2:2" x14ac:dyDescent="0.2">
      <c r="B1330" s="109"/>
    </row>
    <row r="1331" spans="2:2" x14ac:dyDescent="0.2">
      <c r="B1331" s="109"/>
    </row>
    <row r="1332" spans="2:2" x14ac:dyDescent="0.2">
      <c r="B1332" s="109"/>
    </row>
    <row r="1333" spans="2:2" x14ac:dyDescent="0.2">
      <c r="B1333" s="109"/>
    </row>
    <row r="1334" spans="2:2" x14ac:dyDescent="0.2">
      <c r="B1334" s="109"/>
    </row>
    <row r="1335" spans="2:2" x14ac:dyDescent="0.2">
      <c r="B1335" s="109"/>
    </row>
    <row r="1336" spans="2:2" x14ac:dyDescent="0.2">
      <c r="B1336" s="109"/>
    </row>
    <row r="1337" spans="2:2" x14ac:dyDescent="0.2">
      <c r="B1337" s="109"/>
    </row>
    <row r="1338" spans="2:2" x14ac:dyDescent="0.2">
      <c r="B1338" s="109"/>
    </row>
    <row r="1339" spans="2:2" x14ac:dyDescent="0.2">
      <c r="B1339" s="109"/>
    </row>
    <row r="1340" spans="2:2" x14ac:dyDescent="0.2">
      <c r="B1340" s="109"/>
    </row>
    <row r="1341" spans="2:2" x14ac:dyDescent="0.2">
      <c r="B1341" s="109"/>
    </row>
    <row r="1342" spans="2:2" x14ac:dyDescent="0.2">
      <c r="B1342" s="109"/>
    </row>
    <row r="1343" spans="2:2" x14ac:dyDescent="0.2">
      <c r="B1343" s="109"/>
    </row>
    <row r="1344" spans="2:2" x14ac:dyDescent="0.2">
      <c r="B1344" s="109"/>
    </row>
    <row r="1345" spans="2:2" x14ac:dyDescent="0.2">
      <c r="B1345" s="109"/>
    </row>
    <row r="1346" spans="2:2" x14ac:dyDescent="0.2">
      <c r="B1346" s="109"/>
    </row>
    <row r="1347" spans="2:2" x14ac:dyDescent="0.2">
      <c r="B1347" s="109"/>
    </row>
    <row r="1348" spans="2:2" x14ac:dyDescent="0.2">
      <c r="B1348" s="109"/>
    </row>
    <row r="1349" spans="2:2" x14ac:dyDescent="0.2">
      <c r="B1349" s="109"/>
    </row>
    <row r="1350" spans="2:2" x14ac:dyDescent="0.2">
      <c r="B1350" s="109"/>
    </row>
    <row r="1351" spans="2:2" x14ac:dyDescent="0.2">
      <c r="B1351" s="109"/>
    </row>
    <row r="1352" spans="2:2" x14ac:dyDescent="0.2">
      <c r="B1352" s="109"/>
    </row>
    <row r="1353" spans="2:2" x14ac:dyDescent="0.2">
      <c r="B1353" s="109"/>
    </row>
    <row r="1354" spans="2:2" x14ac:dyDescent="0.2">
      <c r="B1354" s="109"/>
    </row>
    <row r="1355" spans="2:2" x14ac:dyDescent="0.2">
      <c r="B1355" s="109"/>
    </row>
    <row r="1356" spans="2:2" x14ac:dyDescent="0.2">
      <c r="B1356" s="109"/>
    </row>
    <row r="1357" spans="2:2" x14ac:dyDescent="0.2">
      <c r="B1357" s="109"/>
    </row>
    <row r="1358" spans="2:2" x14ac:dyDescent="0.2">
      <c r="B1358" s="109"/>
    </row>
    <row r="1359" spans="2:2" x14ac:dyDescent="0.2">
      <c r="B1359" s="109"/>
    </row>
    <row r="1360" spans="2:2" x14ac:dyDescent="0.2">
      <c r="B1360" s="109"/>
    </row>
    <row r="1361" spans="2:2" x14ac:dyDescent="0.2">
      <c r="B1361" s="109"/>
    </row>
    <row r="1362" spans="2:2" x14ac:dyDescent="0.2">
      <c r="B1362" s="109"/>
    </row>
    <row r="1363" spans="2:2" x14ac:dyDescent="0.2">
      <c r="B1363" s="109"/>
    </row>
    <row r="1364" spans="2:2" x14ac:dyDescent="0.2">
      <c r="B1364" s="109"/>
    </row>
    <row r="1365" spans="2:2" x14ac:dyDescent="0.2">
      <c r="B1365" s="109"/>
    </row>
    <row r="1366" spans="2:2" x14ac:dyDescent="0.2">
      <c r="B1366" s="109"/>
    </row>
    <row r="1367" spans="2:2" x14ac:dyDescent="0.2">
      <c r="B1367" s="109"/>
    </row>
    <row r="1368" spans="2:2" x14ac:dyDescent="0.2">
      <c r="B1368" s="109"/>
    </row>
    <row r="1369" spans="2:2" x14ac:dyDescent="0.2">
      <c r="B1369" s="109"/>
    </row>
    <row r="1370" spans="2:2" x14ac:dyDescent="0.2">
      <c r="B1370" s="109"/>
    </row>
    <row r="1371" spans="2:2" x14ac:dyDescent="0.2">
      <c r="B1371" s="109"/>
    </row>
    <row r="1372" spans="2:2" x14ac:dyDescent="0.2">
      <c r="B1372" s="109"/>
    </row>
    <row r="1373" spans="2:2" x14ac:dyDescent="0.2">
      <c r="B1373" s="109"/>
    </row>
    <row r="1374" spans="2:2" x14ac:dyDescent="0.2">
      <c r="B1374" s="109"/>
    </row>
    <row r="1375" spans="2:2" x14ac:dyDescent="0.2">
      <c r="B1375" s="109"/>
    </row>
    <row r="1376" spans="2:2" x14ac:dyDescent="0.2">
      <c r="B1376" s="109"/>
    </row>
    <row r="1377" spans="2:2" x14ac:dyDescent="0.2">
      <c r="B1377" s="109"/>
    </row>
    <row r="1378" spans="2:2" x14ac:dyDescent="0.2">
      <c r="B1378" s="109"/>
    </row>
    <row r="1379" spans="2:2" x14ac:dyDescent="0.2">
      <c r="B1379" s="109"/>
    </row>
    <row r="1380" spans="2:2" x14ac:dyDescent="0.2">
      <c r="B1380" s="109"/>
    </row>
    <row r="1381" spans="2:2" x14ac:dyDescent="0.2">
      <c r="B1381" s="109"/>
    </row>
    <row r="1382" spans="2:2" x14ac:dyDescent="0.2">
      <c r="B1382" s="109"/>
    </row>
    <row r="1383" spans="2:2" x14ac:dyDescent="0.2">
      <c r="B1383" s="109"/>
    </row>
    <row r="1384" spans="2:2" x14ac:dyDescent="0.2">
      <c r="B1384" s="109"/>
    </row>
    <row r="1385" spans="2:2" x14ac:dyDescent="0.2">
      <c r="B1385" s="109"/>
    </row>
    <row r="1386" spans="2:2" x14ac:dyDescent="0.2">
      <c r="B1386" s="109"/>
    </row>
    <row r="1387" spans="2:2" x14ac:dyDescent="0.2">
      <c r="B1387" s="109"/>
    </row>
    <row r="1388" spans="2:2" x14ac:dyDescent="0.2">
      <c r="B1388" s="109"/>
    </row>
    <row r="1389" spans="2:2" x14ac:dyDescent="0.2">
      <c r="B1389" s="109"/>
    </row>
    <row r="1390" spans="2:2" x14ac:dyDescent="0.2">
      <c r="B1390" s="109"/>
    </row>
    <row r="1391" spans="2:2" x14ac:dyDescent="0.2">
      <c r="B1391" s="109"/>
    </row>
    <row r="1392" spans="2:2" x14ac:dyDescent="0.2">
      <c r="B1392" s="109"/>
    </row>
    <row r="1393" spans="2:2" x14ac:dyDescent="0.2">
      <c r="B1393" s="109"/>
    </row>
    <row r="1394" spans="2:2" x14ac:dyDescent="0.2">
      <c r="B1394" s="109"/>
    </row>
    <row r="1395" spans="2:2" x14ac:dyDescent="0.2">
      <c r="B1395" s="109"/>
    </row>
    <row r="1396" spans="2:2" x14ac:dyDescent="0.2">
      <c r="B1396" s="109"/>
    </row>
    <row r="1397" spans="2:2" x14ac:dyDescent="0.2">
      <c r="B1397" s="109"/>
    </row>
    <row r="1398" spans="2:2" x14ac:dyDescent="0.2">
      <c r="B1398" s="109"/>
    </row>
    <row r="1399" spans="2:2" x14ac:dyDescent="0.2">
      <c r="B1399" s="109"/>
    </row>
    <row r="1400" spans="2:2" x14ac:dyDescent="0.2">
      <c r="B1400" s="109"/>
    </row>
    <row r="1401" spans="2:2" x14ac:dyDescent="0.2">
      <c r="B1401" s="109"/>
    </row>
    <row r="1402" spans="2:2" x14ac:dyDescent="0.2">
      <c r="B1402" s="109"/>
    </row>
    <row r="1403" spans="2:2" x14ac:dyDescent="0.2">
      <c r="B1403" s="109"/>
    </row>
    <row r="1404" spans="2:2" x14ac:dyDescent="0.2">
      <c r="B1404" s="109"/>
    </row>
    <row r="1405" spans="2:2" x14ac:dyDescent="0.2">
      <c r="B1405" s="109"/>
    </row>
    <row r="1406" spans="2:2" x14ac:dyDescent="0.2">
      <c r="B1406" s="109"/>
    </row>
    <row r="1407" spans="2:2" x14ac:dyDescent="0.2">
      <c r="B1407" s="109"/>
    </row>
    <row r="1408" spans="2:2" x14ac:dyDescent="0.2">
      <c r="B1408" s="109"/>
    </row>
    <row r="1409" spans="2:2" x14ac:dyDescent="0.2">
      <c r="B1409" s="109"/>
    </row>
    <row r="1410" spans="2:2" x14ac:dyDescent="0.2">
      <c r="B1410" s="109"/>
    </row>
    <row r="1411" spans="2:2" x14ac:dyDescent="0.2">
      <c r="B1411" s="109"/>
    </row>
    <row r="1412" spans="2:2" x14ac:dyDescent="0.2">
      <c r="B1412" s="109"/>
    </row>
    <row r="1413" spans="2:2" x14ac:dyDescent="0.2">
      <c r="B1413" s="109"/>
    </row>
    <row r="1414" spans="2:2" x14ac:dyDescent="0.2">
      <c r="B1414" s="109"/>
    </row>
    <row r="1415" spans="2:2" x14ac:dyDescent="0.2">
      <c r="B1415" s="109"/>
    </row>
    <row r="1416" spans="2:2" x14ac:dyDescent="0.2">
      <c r="B1416" s="109"/>
    </row>
    <row r="1417" spans="2:2" x14ac:dyDescent="0.2">
      <c r="B1417" s="109"/>
    </row>
    <row r="1418" spans="2:2" x14ac:dyDescent="0.2">
      <c r="B1418" s="109"/>
    </row>
    <row r="1419" spans="2:2" x14ac:dyDescent="0.2">
      <c r="B1419" s="109"/>
    </row>
    <row r="1420" spans="2:2" x14ac:dyDescent="0.2">
      <c r="B1420" s="109"/>
    </row>
    <row r="1421" spans="2:2" x14ac:dyDescent="0.2">
      <c r="B1421" s="109"/>
    </row>
    <row r="1422" spans="2:2" x14ac:dyDescent="0.2">
      <c r="B1422" s="109"/>
    </row>
    <row r="1423" spans="2:2" x14ac:dyDescent="0.2">
      <c r="B1423" s="109"/>
    </row>
    <row r="1424" spans="2:2" x14ac:dyDescent="0.2">
      <c r="B1424" s="109"/>
    </row>
    <row r="1425" spans="2:2" x14ac:dyDescent="0.2">
      <c r="B1425" s="109"/>
    </row>
    <row r="1426" spans="2:2" x14ac:dyDescent="0.2">
      <c r="B1426" s="109"/>
    </row>
    <row r="1427" spans="2:2" x14ac:dyDescent="0.2">
      <c r="B1427" s="109"/>
    </row>
    <row r="1428" spans="2:2" x14ac:dyDescent="0.2">
      <c r="B1428" s="109"/>
    </row>
    <row r="1429" spans="2:2" x14ac:dyDescent="0.2">
      <c r="B1429" s="109"/>
    </row>
    <row r="1430" spans="2:2" x14ac:dyDescent="0.2">
      <c r="B1430" s="109"/>
    </row>
    <row r="1431" spans="2:2" x14ac:dyDescent="0.2">
      <c r="B1431" s="109"/>
    </row>
    <row r="1432" spans="2:2" x14ac:dyDescent="0.2">
      <c r="B1432" s="109"/>
    </row>
    <row r="1433" spans="2:2" x14ac:dyDescent="0.2">
      <c r="B1433" s="109"/>
    </row>
    <row r="1434" spans="2:2" x14ac:dyDescent="0.2">
      <c r="B1434" s="109"/>
    </row>
    <row r="1435" spans="2:2" x14ac:dyDescent="0.2">
      <c r="B1435" s="109"/>
    </row>
    <row r="1436" spans="2:2" x14ac:dyDescent="0.2">
      <c r="B1436" s="109"/>
    </row>
    <row r="1437" spans="2:2" x14ac:dyDescent="0.2">
      <c r="B1437" s="109"/>
    </row>
    <row r="1438" spans="2:2" x14ac:dyDescent="0.2">
      <c r="B1438" s="109"/>
    </row>
    <row r="1439" spans="2:2" x14ac:dyDescent="0.2">
      <c r="B1439" s="109"/>
    </row>
    <row r="1440" spans="2:2" x14ac:dyDescent="0.2">
      <c r="B1440" s="109"/>
    </row>
    <row r="1441" spans="2:2" x14ac:dyDescent="0.2">
      <c r="B1441" s="109"/>
    </row>
    <row r="1442" spans="2:2" x14ac:dyDescent="0.2">
      <c r="B1442" s="109"/>
    </row>
    <row r="1443" spans="2:2" x14ac:dyDescent="0.2">
      <c r="B1443" s="109"/>
    </row>
    <row r="1444" spans="2:2" x14ac:dyDescent="0.2">
      <c r="B1444" s="109"/>
    </row>
    <row r="1445" spans="2:2" x14ac:dyDescent="0.2">
      <c r="B1445" s="109"/>
    </row>
    <row r="1446" spans="2:2" x14ac:dyDescent="0.2">
      <c r="B1446" s="109"/>
    </row>
    <row r="1447" spans="2:2" x14ac:dyDescent="0.2">
      <c r="B1447" s="109"/>
    </row>
    <row r="1448" spans="2:2" x14ac:dyDescent="0.2">
      <c r="B1448" s="109"/>
    </row>
    <row r="1449" spans="2:2" x14ac:dyDescent="0.2">
      <c r="B1449" s="109"/>
    </row>
    <row r="1450" spans="2:2" x14ac:dyDescent="0.2">
      <c r="B1450" s="109"/>
    </row>
    <row r="1451" spans="2:2" x14ac:dyDescent="0.2">
      <c r="B1451" s="109"/>
    </row>
    <row r="1452" spans="2:2" x14ac:dyDescent="0.2">
      <c r="B1452" s="109"/>
    </row>
    <row r="1453" spans="2:2" x14ac:dyDescent="0.2">
      <c r="B1453" s="109"/>
    </row>
    <row r="1454" spans="2:2" x14ac:dyDescent="0.2">
      <c r="B1454" s="109"/>
    </row>
    <row r="1455" spans="2:2" x14ac:dyDescent="0.2">
      <c r="B1455" s="109"/>
    </row>
    <row r="1456" spans="2:2" x14ac:dyDescent="0.2">
      <c r="B1456" s="109"/>
    </row>
    <row r="1457" spans="2:2" x14ac:dyDescent="0.2">
      <c r="B1457" s="109"/>
    </row>
    <row r="1458" spans="2:2" x14ac:dyDescent="0.2">
      <c r="B1458" s="109"/>
    </row>
    <row r="1459" spans="2:2" x14ac:dyDescent="0.2">
      <c r="B1459" s="109"/>
    </row>
    <row r="1460" spans="2:2" x14ac:dyDescent="0.2">
      <c r="B1460" s="109"/>
    </row>
    <row r="1461" spans="2:2" x14ac:dyDescent="0.2">
      <c r="B1461" s="109"/>
    </row>
    <row r="1462" spans="2:2" x14ac:dyDescent="0.2">
      <c r="B1462" s="109"/>
    </row>
    <row r="1463" spans="2:2" x14ac:dyDescent="0.2">
      <c r="B1463" s="109"/>
    </row>
    <row r="1464" spans="2:2" x14ac:dyDescent="0.2">
      <c r="B1464" s="109"/>
    </row>
    <row r="1465" spans="2:2" x14ac:dyDescent="0.2">
      <c r="B1465" s="109"/>
    </row>
    <row r="1466" spans="2:2" x14ac:dyDescent="0.2">
      <c r="B1466" s="109"/>
    </row>
    <row r="1467" spans="2:2" x14ac:dyDescent="0.2">
      <c r="B1467" s="109"/>
    </row>
    <row r="1468" spans="2:2" x14ac:dyDescent="0.2">
      <c r="B1468" s="109"/>
    </row>
    <row r="1469" spans="2:2" x14ac:dyDescent="0.2">
      <c r="B1469" s="109"/>
    </row>
    <row r="1470" spans="2:2" x14ac:dyDescent="0.2">
      <c r="B1470" s="109"/>
    </row>
    <row r="1471" spans="2:2" x14ac:dyDescent="0.2">
      <c r="B1471" s="109"/>
    </row>
    <row r="1472" spans="2:2" x14ac:dyDescent="0.2">
      <c r="B1472" s="109"/>
    </row>
    <row r="1473" spans="2:2" x14ac:dyDescent="0.2">
      <c r="B1473" s="109"/>
    </row>
    <row r="1474" spans="2:2" x14ac:dyDescent="0.2">
      <c r="B1474" s="109"/>
    </row>
    <row r="1475" spans="2:2" x14ac:dyDescent="0.2">
      <c r="B1475" s="109"/>
    </row>
    <row r="1476" spans="2:2" x14ac:dyDescent="0.2">
      <c r="B1476" s="109"/>
    </row>
    <row r="1477" spans="2:2" x14ac:dyDescent="0.2">
      <c r="B1477" s="109"/>
    </row>
    <row r="1478" spans="2:2" x14ac:dyDescent="0.2">
      <c r="B1478" s="109"/>
    </row>
    <row r="1479" spans="2:2" x14ac:dyDescent="0.2">
      <c r="B1479" s="109"/>
    </row>
    <row r="1480" spans="2:2" x14ac:dyDescent="0.2">
      <c r="B1480" s="109"/>
    </row>
    <row r="1481" spans="2:2" x14ac:dyDescent="0.2">
      <c r="B1481" s="109"/>
    </row>
    <row r="1482" spans="2:2" x14ac:dyDescent="0.2">
      <c r="B1482" s="109"/>
    </row>
    <row r="1483" spans="2:2" x14ac:dyDescent="0.2">
      <c r="B1483" s="109"/>
    </row>
    <row r="1484" spans="2:2" x14ac:dyDescent="0.2">
      <c r="B1484" s="109"/>
    </row>
    <row r="1485" spans="2:2" x14ac:dyDescent="0.2">
      <c r="B1485" s="109"/>
    </row>
    <row r="1486" spans="2:2" x14ac:dyDescent="0.2">
      <c r="B1486" s="109"/>
    </row>
    <row r="1487" spans="2:2" x14ac:dyDescent="0.2">
      <c r="B1487" s="109"/>
    </row>
    <row r="1488" spans="2:2" x14ac:dyDescent="0.2">
      <c r="B1488" s="109"/>
    </row>
    <row r="1489" spans="2:2" x14ac:dyDescent="0.2">
      <c r="B1489" s="109"/>
    </row>
    <row r="1490" spans="2:2" x14ac:dyDescent="0.2">
      <c r="B1490" s="109"/>
    </row>
    <row r="1491" spans="2:2" x14ac:dyDescent="0.2">
      <c r="B1491" s="109"/>
    </row>
    <row r="1492" spans="2:2" x14ac:dyDescent="0.2">
      <c r="B1492" s="109"/>
    </row>
    <row r="1493" spans="2:2" x14ac:dyDescent="0.2">
      <c r="B1493" s="109"/>
    </row>
    <row r="1494" spans="2:2" x14ac:dyDescent="0.2">
      <c r="B1494" s="109"/>
    </row>
    <row r="1495" spans="2:2" x14ac:dyDescent="0.2">
      <c r="B1495" s="109"/>
    </row>
    <row r="1496" spans="2:2" x14ac:dyDescent="0.2">
      <c r="B1496" s="109"/>
    </row>
    <row r="1497" spans="2:2" x14ac:dyDescent="0.2">
      <c r="B1497" s="109"/>
    </row>
    <row r="1498" spans="2:2" x14ac:dyDescent="0.2">
      <c r="B1498" s="109"/>
    </row>
    <row r="1499" spans="2:2" x14ac:dyDescent="0.2">
      <c r="B1499" s="109"/>
    </row>
    <row r="1500" spans="2:2" x14ac:dyDescent="0.2">
      <c r="B1500" s="109"/>
    </row>
    <row r="1501" spans="2:2" x14ac:dyDescent="0.2">
      <c r="B1501" s="109"/>
    </row>
    <row r="1502" spans="2:2" x14ac:dyDescent="0.2">
      <c r="B1502" s="109"/>
    </row>
    <row r="1503" spans="2:2" x14ac:dyDescent="0.2">
      <c r="B1503" s="109"/>
    </row>
    <row r="1504" spans="2:2" x14ac:dyDescent="0.2">
      <c r="B1504" s="109"/>
    </row>
    <row r="1505" spans="2:2" x14ac:dyDescent="0.2">
      <c r="B1505" s="109"/>
    </row>
    <row r="1506" spans="2:2" x14ac:dyDescent="0.2">
      <c r="B1506" s="109"/>
    </row>
    <row r="1507" spans="2:2" x14ac:dyDescent="0.2">
      <c r="B1507" s="109"/>
    </row>
    <row r="1508" spans="2:2" x14ac:dyDescent="0.2">
      <c r="B1508" s="109"/>
    </row>
    <row r="1509" spans="2:2" x14ac:dyDescent="0.2">
      <c r="B1509" s="109"/>
    </row>
    <row r="1510" spans="2:2" x14ac:dyDescent="0.2">
      <c r="B1510" s="109"/>
    </row>
    <row r="1511" spans="2:2" x14ac:dyDescent="0.2">
      <c r="B1511" s="109"/>
    </row>
    <row r="1512" spans="2:2" x14ac:dyDescent="0.2">
      <c r="B1512" s="109"/>
    </row>
    <row r="1513" spans="2:2" x14ac:dyDescent="0.2">
      <c r="B1513" s="109"/>
    </row>
    <row r="1514" spans="2:2" x14ac:dyDescent="0.2">
      <c r="B1514" s="109"/>
    </row>
    <row r="1515" spans="2:2" x14ac:dyDescent="0.2">
      <c r="B1515" s="109"/>
    </row>
    <row r="1516" spans="2:2" x14ac:dyDescent="0.2">
      <c r="B1516" s="109"/>
    </row>
    <row r="1517" spans="2:2" x14ac:dyDescent="0.2">
      <c r="B1517" s="109"/>
    </row>
    <row r="1518" spans="2:2" x14ac:dyDescent="0.2">
      <c r="B1518" s="109"/>
    </row>
    <row r="1519" spans="2:2" x14ac:dyDescent="0.2">
      <c r="B1519" s="109"/>
    </row>
    <row r="1520" spans="2:2" x14ac:dyDescent="0.2">
      <c r="B1520" s="109"/>
    </row>
    <row r="1521" spans="2:2" x14ac:dyDescent="0.2">
      <c r="B1521" s="109"/>
    </row>
    <row r="1522" spans="2:2" x14ac:dyDescent="0.2">
      <c r="B1522" s="109"/>
    </row>
    <row r="1523" spans="2:2" x14ac:dyDescent="0.2">
      <c r="B1523" s="109"/>
    </row>
    <row r="1524" spans="2:2" x14ac:dyDescent="0.2">
      <c r="B1524" s="109"/>
    </row>
    <row r="1525" spans="2:2" x14ac:dyDescent="0.2">
      <c r="B1525" s="109"/>
    </row>
    <row r="1526" spans="2:2" x14ac:dyDescent="0.2">
      <c r="B1526" s="109"/>
    </row>
    <row r="1527" spans="2:2" x14ac:dyDescent="0.2">
      <c r="B1527" s="109"/>
    </row>
    <row r="1528" spans="2:2" x14ac:dyDescent="0.2">
      <c r="B1528" s="109"/>
    </row>
    <row r="1529" spans="2:2" x14ac:dyDescent="0.2">
      <c r="B1529" s="109"/>
    </row>
    <row r="1530" spans="2:2" x14ac:dyDescent="0.2">
      <c r="B1530" s="109"/>
    </row>
    <row r="1531" spans="2:2" x14ac:dyDescent="0.2">
      <c r="B1531" s="109"/>
    </row>
    <row r="1532" spans="2:2" x14ac:dyDescent="0.2">
      <c r="B1532" s="109"/>
    </row>
    <row r="1533" spans="2:2" x14ac:dyDescent="0.2">
      <c r="B1533" s="109"/>
    </row>
    <row r="1534" spans="2:2" x14ac:dyDescent="0.2">
      <c r="B1534" s="109"/>
    </row>
    <row r="1535" spans="2:2" x14ac:dyDescent="0.2">
      <c r="B1535" s="109"/>
    </row>
    <row r="1536" spans="2:2" x14ac:dyDescent="0.2">
      <c r="B1536" s="109"/>
    </row>
    <row r="1537" spans="2:2" x14ac:dyDescent="0.2">
      <c r="B1537" s="109"/>
    </row>
    <row r="1538" spans="2:2" x14ac:dyDescent="0.2">
      <c r="B1538" s="109"/>
    </row>
    <row r="1539" spans="2:2" x14ac:dyDescent="0.2">
      <c r="B1539" s="109"/>
    </row>
    <row r="1540" spans="2:2" x14ac:dyDescent="0.2">
      <c r="B1540" s="109"/>
    </row>
    <row r="1541" spans="2:2" x14ac:dyDescent="0.2">
      <c r="B1541" s="109"/>
    </row>
    <row r="1542" spans="2:2" x14ac:dyDescent="0.2">
      <c r="B1542" s="109"/>
    </row>
    <row r="1543" spans="2:2" x14ac:dyDescent="0.2">
      <c r="B1543" s="109"/>
    </row>
    <row r="1544" spans="2:2" x14ac:dyDescent="0.2">
      <c r="B1544" s="109"/>
    </row>
    <row r="1545" spans="2:2" x14ac:dyDescent="0.2">
      <c r="B1545" s="109"/>
    </row>
    <row r="1546" spans="2:2" x14ac:dyDescent="0.2">
      <c r="B1546" s="109"/>
    </row>
    <row r="1547" spans="2:2" x14ac:dyDescent="0.2">
      <c r="B1547" s="109"/>
    </row>
    <row r="1548" spans="2:2" x14ac:dyDescent="0.2">
      <c r="B1548" s="109"/>
    </row>
    <row r="1549" spans="2:2" x14ac:dyDescent="0.2">
      <c r="B1549" s="109"/>
    </row>
    <row r="1550" spans="2:2" x14ac:dyDescent="0.2">
      <c r="B1550" s="109"/>
    </row>
    <row r="1551" spans="2:2" x14ac:dyDescent="0.2">
      <c r="B1551" s="109"/>
    </row>
    <row r="1552" spans="2:2" x14ac:dyDescent="0.2">
      <c r="B1552" s="109"/>
    </row>
    <row r="1553" spans="2:2" x14ac:dyDescent="0.2">
      <c r="B1553" s="109"/>
    </row>
    <row r="1554" spans="2:2" x14ac:dyDescent="0.2">
      <c r="B1554" s="109"/>
    </row>
    <row r="1555" spans="2:2" x14ac:dyDescent="0.2">
      <c r="B1555" s="109"/>
    </row>
    <row r="1556" spans="2:2" x14ac:dyDescent="0.2">
      <c r="B1556" s="109"/>
    </row>
    <row r="1557" spans="2:2" x14ac:dyDescent="0.2">
      <c r="B1557" s="109"/>
    </row>
    <row r="1558" spans="2:2" x14ac:dyDescent="0.2">
      <c r="B1558" s="109"/>
    </row>
    <row r="1559" spans="2:2" x14ac:dyDescent="0.2">
      <c r="B1559" s="109"/>
    </row>
    <row r="1560" spans="2:2" x14ac:dyDescent="0.2">
      <c r="B1560" s="109"/>
    </row>
    <row r="1561" spans="2:2" x14ac:dyDescent="0.2">
      <c r="B1561" s="109"/>
    </row>
    <row r="1562" spans="2:2" x14ac:dyDescent="0.2">
      <c r="B1562" s="109"/>
    </row>
    <row r="1563" spans="2:2" x14ac:dyDescent="0.2">
      <c r="B1563" s="109"/>
    </row>
    <row r="1564" spans="2:2" x14ac:dyDescent="0.2">
      <c r="B1564" s="109"/>
    </row>
    <row r="1565" spans="2:2" x14ac:dyDescent="0.2">
      <c r="B1565" s="109"/>
    </row>
    <row r="1566" spans="2:2" x14ac:dyDescent="0.2">
      <c r="B1566" s="109"/>
    </row>
    <row r="1567" spans="2:2" x14ac:dyDescent="0.2">
      <c r="B1567" s="109"/>
    </row>
    <row r="1568" spans="2:2" x14ac:dyDescent="0.2">
      <c r="B1568" s="109"/>
    </row>
    <row r="1569" spans="2:2" x14ac:dyDescent="0.2">
      <c r="B1569" s="109"/>
    </row>
    <row r="1570" spans="2:2" x14ac:dyDescent="0.2">
      <c r="B1570" s="109"/>
    </row>
    <row r="1571" spans="2:2" x14ac:dyDescent="0.2">
      <c r="B1571" s="109"/>
    </row>
    <row r="1572" spans="2:2" x14ac:dyDescent="0.2">
      <c r="B1572" s="109"/>
    </row>
    <row r="1573" spans="2:2" x14ac:dyDescent="0.2">
      <c r="B1573" s="109"/>
    </row>
    <row r="1574" spans="2:2" x14ac:dyDescent="0.2">
      <c r="B1574" s="109"/>
    </row>
    <row r="1575" spans="2:2" x14ac:dyDescent="0.2">
      <c r="B1575" s="109"/>
    </row>
    <row r="1576" spans="2:2" x14ac:dyDescent="0.2">
      <c r="B1576" s="109"/>
    </row>
    <row r="1577" spans="2:2" x14ac:dyDescent="0.2">
      <c r="B1577" s="109"/>
    </row>
    <row r="1578" spans="2:2" x14ac:dyDescent="0.2">
      <c r="B1578" s="109"/>
    </row>
    <row r="1579" spans="2:2" x14ac:dyDescent="0.2">
      <c r="B1579" s="109"/>
    </row>
    <row r="1580" spans="2:2" x14ac:dyDescent="0.2">
      <c r="B1580" s="109"/>
    </row>
    <row r="1581" spans="2:2" x14ac:dyDescent="0.2">
      <c r="B1581" s="109"/>
    </row>
    <row r="1582" spans="2:2" x14ac:dyDescent="0.2">
      <c r="B1582" s="109"/>
    </row>
    <row r="1583" spans="2:2" x14ac:dyDescent="0.2">
      <c r="B1583" s="109"/>
    </row>
    <row r="1584" spans="2:2" x14ac:dyDescent="0.2">
      <c r="B1584" s="109"/>
    </row>
    <row r="1585" spans="2:2" x14ac:dyDescent="0.2">
      <c r="B1585" s="109"/>
    </row>
    <row r="1586" spans="2:2" x14ac:dyDescent="0.2">
      <c r="B1586" s="109"/>
    </row>
    <row r="1587" spans="2:2" x14ac:dyDescent="0.2">
      <c r="B1587" s="109"/>
    </row>
    <row r="1588" spans="2:2" x14ac:dyDescent="0.2">
      <c r="B1588" s="109"/>
    </row>
    <row r="1589" spans="2:2" x14ac:dyDescent="0.2">
      <c r="B1589" s="109"/>
    </row>
    <row r="1590" spans="2:2" x14ac:dyDescent="0.2">
      <c r="B1590" s="109"/>
    </row>
    <row r="1591" spans="2:2" x14ac:dyDescent="0.2">
      <c r="B1591" s="109"/>
    </row>
    <row r="1592" spans="2:2" x14ac:dyDescent="0.2">
      <c r="B1592" s="109"/>
    </row>
    <row r="1593" spans="2:2" x14ac:dyDescent="0.2">
      <c r="B1593" s="109"/>
    </row>
    <row r="1594" spans="2:2" x14ac:dyDescent="0.2">
      <c r="B1594" s="109"/>
    </row>
    <row r="1595" spans="2:2" x14ac:dyDescent="0.2">
      <c r="B1595" s="109"/>
    </row>
    <row r="1596" spans="2:2" x14ac:dyDescent="0.2">
      <c r="B1596" s="109"/>
    </row>
    <row r="1597" spans="2:2" x14ac:dyDescent="0.2">
      <c r="B1597" s="109"/>
    </row>
    <row r="1598" spans="2:2" x14ac:dyDescent="0.2">
      <c r="B1598" s="109"/>
    </row>
    <row r="1599" spans="2:2" x14ac:dyDescent="0.2">
      <c r="B1599" s="109"/>
    </row>
    <row r="1600" spans="2:2" x14ac:dyDescent="0.2">
      <c r="B1600" s="109"/>
    </row>
    <row r="1601" spans="2:2" x14ac:dyDescent="0.2">
      <c r="B1601" s="109"/>
    </row>
    <row r="1602" spans="2:2" x14ac:dyDescent="0.2">
      <c r="B1602" s="109"/>
    </row>
    <row r="1603" spans="2:2" x14ac:dyDescent="0.2">
      <c r="B1603" s="109"/>
    </row>
    <row r="1604" spans="2:2" x14ac:dyDescent="0.2">
      <c r="B1604" s="109"/>
    </row>
    <row r="1605" spans="2:2" x14ac:dyDescent="0.2">
      <c r="B1605" s="109"/>
    </row>
    <row r="1606" spans="2:2" x14ac:dyDescent="0.2">
      <c r="B1606" s="109"/>
    </row>
    <row r="1607" spans="2:2" x14ac:dyDescent="0.2">
      <c r="B1607" s="109"/>
    </row>
    <row r="1608" spans="2:2" x14ac:dyDescent="0.2">
      <c r="B1608" s="109"/>
    </row>
    <row r="1609" spans="2:2" x14ac:dyDescent="0.2">
      <c r="B1609" s="109"/>
    </row>
    <row r="1610" spans="2:2" x14ac:dyDescent="0.2">
      <c r="B1610" s="109"/>
    </row>
    <row r="1611" spans="2:2" x14ac:dyDescent="0.2">
      <c r="B1611" s="109"/>
    </row>
    <row r="1612" spans="2:2" x14ac:dyDescent="0.2">
      <c r="B1612" s="109"/>
    </row>
    <row r="1613" spans="2:2" x14ac:dyDescent="0.2">
      <c r="B1613" s="109"/>
    </row>
    <row r="1614" spans="2:2" x14ac:dyDescent="0.2">
      <c r="B1614" s="109"/>
    </row>
    <row r="1615" spans="2:2" x14ac:dyDescent="0.2">
      <c r="B1615" s="109"/>
    </row>
    <row r="1616" spans="2:2" x14ac:dyDescent="0.2">
      <c r="B1616" s="109"/>
    </row>
    <row r="1617" spans="2:2" x14ac:dyDescent="0.2">
      <c r="B1617" s="109"/>
    </row>
    <row r="1618" spans="2:2" x14ac:dyDescent="0.2">
      <c r="B1618" s="109"/>
    </row>
    <row r="1619" spans="2:2" x14ac:dyDescent="0.2">
      <c r="B1619" s="109"/>
    </row>
    <row r="1620" spans="2:2" x14ac:dyDescent="0.2">
      <c r="B1620" s="109"/>
    </row>
    <row r="1621" spans="2:2" x14ac:dyDescent="0.2">
      <c r="B1621" s="109"/>
    </row>
    <row r="1622" spans="2:2" x14ac:dyDescent="0.2">
      <c r="B1622" s="109"/>
    </row>
    <row r="1623" spans="2:2" x14ac:dyDescent="0.2">
      <c r="B1623" s="109"/>
    </row>
    <row r="1624" spans="2:2" x14ac:dyDescent="0.2">
      <c r="B1624" s="109"/>
    </row>
    <row r="1625" spans="2:2" x14ac:dyDescent="0.2">
      <c r="B1625" s="109"/>
    </row>
    <row r="1626" spans="2:2" x14ac:dyDescent="0.2">
      <c r="B1626" s="109"/>
    </row>
    <row r="1627" spans="2:2" x14ac:dyDescent="0.2">
      <c r="B1627" s="109"/>
    </row>
    <row r="1628" spans="2:2" x14ac:dyDescent="0.2">
      <c r="B1628" s="109"/>
    </row>
    <row r="1629" spans="2:2" x14ac:dyDescent="0.2">
      <c r="B1629" s="109"/>
    </row>
    <row r="1630" spans="2:2" x14ac:dyDescent="0.2">
      <c r="B1630" s="109"/>
    </row>
    <row r="1631" spans="2:2" x14ac:dyDescent="0.2">
      <c r="B1631" s="109"/>
    </row>
    <row r="1632" spans="2:2" x14ac:dyDescent="0.2">
      <c r="B1632" s="109"/>
    </row>
    <row r="1633" spans="2:2" x14ac:dyDescent="0.2">
      <c r="B1633" s="109"/>
    </row>
    <row r="1634" spans="2:2" x14ac:dyDescent="0.2">
      <c r="B1634" s="109"/>
    </row>
    <row r="1635" spans="2:2" x14ac:dyDescent="0.2">
      <c r="B1635" s="109"/>
    </row>
    <row r="1636" spans="2:2" x14ac:dyDescent="0.2">
      <c r="B1636" s="109"/>
    </row>
    <row r="1637" spans="2:2" x14ac:dyDescent="0.2">
      <c r="B1637" s="109"/>
    </row>
    <row r="1638" spans="2:2" x14ac:dyDescent="0.2">
      <c r="B1638" s="109"/>
    </row>
    <row r="1639" spans="2:2" x14ac:dyDescent="0.2">
      <c r="B1639" s="109"/>
    </row>
    <row r="1640" spans="2:2" x14ac:dyDescent="0.2">
      <c r="B1640" s="109"/>
    </row>
    <row r="1641" spans="2:2" x14ac:dyDescent="0.2">
      <c r="B1641" s="109"/>
    </row>
    <row r="1642" spans="2:2" x14ac:dyDescent="0.2">
      <c r="B1642" s="109"/>
    </row>
    <row r="1643" spans="2:2" x14ac:dyDescent="0.2">
      <c r="B1643" s="109"/>
    </row>
    <row r="1644" spans="2:2" x14ac:dyDescent="0.2">
      <c r="B1644" s="109"/>
    </row>
    <row r="1645" spans="2:2" x14ac:dyDescent="0.2">
      <c r="B1645" s="109"/>
    </row>
    <row r="1646" spans="2:2" x14ac:dyDescent="0.2">
      <c r="B1646" s="109"/>
    </row>
    <row r="1647" spans="2:2" x14ac:dyDescent="0.2">
      <c r="B1647" s="109"/>
    </row>
    <row r="1648" spans="2:2" x14ac:dyDescent="0.2">
      <c r="B1648" s="109"/>
    </row>
    <row r="1649" spans="2:2" x14ac:dyDescent="0.2">
      <c r="B1649" s="109"/>
    </row>
    <row r="1650" spans="2:2" x14ac:dyDescent="0.2">
      <c r="B1650" s="109"/>
    </row>
    <row r="1651" spans="2:2" x14ac:dyDescent="0.2">
      <c r="B1651" s="109"/>
    </row>
    <row r="1652" spans="2:2" x14ac:dyDescent="0.2">
      <c r="B1652" s="109"/>
    </row>
    <row r="1653" spans="2:2" x14ac:dyDescent="0.2">
      <c r="B1653" s="109"/>
    </row>
    <row r="1654" spans="2:2" x14ac:dyDescent="0.2">
      <c r="B1654" s="109"/>
    </row>
    <row r="1655" spans="2:2" x14ac:dyDescent="0.2">
      <c r="B1655" s="109"/>
    </row>
    <row r="1656" spans="2:2" x14ac:dyDescent="0.2">
      <c r="B1656" s="109"/>
    </row>
    <row r="1657" spans="2:2" x14ac:dyDescent="0.2">
      <c r="B1657" s="109"/>
    </row>
    <row r="1658" spans="2:2" x14ac:dyDescent="0.2">
      <c r="B1658" s="109"/>
    </row>
    <row r="1659" spans="2:2" x14ac:dyDescent="0.2">
      <c r="B1659" s="109"/>
    </row>
    <row r="1660" spans="2:2" x14ac:dyDescent="0.2">
      <c r="B1660" s="109"/>
    </row>
    <row r="1661" spans="2:2" x14ac:dyDescent="0.2">
      <c r="B1661" s="109"/>
    </row>
    <row r="1662" spans="2:2" x14ac:dyDescent="0.2">
      <c r="B1662" s="109"/>
    </row>
    <row r="1663" spans="2:2" x14ac:dyDescent="0.2">
      <c r="B1663" s="109"/>
    </row>
    <row r="1664" spans="2:2" x14ac:dyDescent="0.2">
      <c r="B1664" s="109"/>
    </row>
    <row r="1665" spans="2:2" x14ac:dyDescent="0.2">
      <c r="B1665" s="109"/>
    </row>
    <row r="1666" spans="2:2" x14ac:dyDescent="0.2">
      <c r="B1666" s="109"/>
    </row>
    <row r="1667" spans="2:2" x14ac:dyDescent="0.2">
      <c r="B1667" s="109"/>
    </row>
    <row r="1668" spans="2:2" x14ac:dyDescent="0.2">
      <c r="B1668" s="109"/>
    </row>
    <row r="1669" spans="2:2" x14ac:dyDescent="0.2">
      <c r="B1669" s="109"/>
    </row>
    <row r="1670" spans="2:2" x14ac:dyDescent="0.2">
      <c r="B1670" s="109"/>
    </row>
    <row r="1671" spans="2:2" x14ac:dyDescent="0.2">
      <c r="B1671" s="109"/>
    </row>
    <row r="1672" spans="2:2" x14ac:dyDescent="0.2">
      <c r="B1672" s="109"/>
    </row>
    <row r="1673" spans="2:2" x14ac:dyDescent="0.2">
      <c r="B1673" s="109"/>
    </row>
    <row r="1674" spans="2:2" x14ac:dyDescent="0.2">
      <c r="B1674" s="109"/>
    </row>
    <row r="1675" spans="2:2" x14ac:dyDescent="0.2">
      <c r="B1675" s="109"/>
    </row>
    <row r="1676" spans="2:2" x14ac:dyDescent="0.2">
      <c r="B1676" s="109"/>
    </row>
    <row r="1677" spans="2:2" x14ac:dyDescent="0.2">
      <c r="B1677" s="109"/>
    </row>
    <row r="1678" spans="2:2" x14ac:dyDescent="0.2">
      <c r="B1678" s="109"/>
    </row>
    <row r="1679" spans="2:2" x14ac:dyDescent="0.2">
      <c r="B1679" s="109"/>
    </row>
    <row r="1680" spans="2:2" x14ac:dyDescent="0.2">
      <c r="B1680" s="109"/>
    </row>
    <row r="1681" spans="2:2" x14ac:dyDescent="0.2">
      <c r="B1681" s="109"/>
    </row>
    <row r="1682" spans="2:2" x14ac:dyDescent="0.2">
      <c r="B1682" s="109"/>
    </row>
    <row r="1683" spans="2:2" x14ac:dyDescent="0.2">
      <c r="B1683" s="109"/>
    </row>
    <row r="1684" spans="2:2" x14ac:dyDescent="0.2">
      <c r="B1684" s="109"/>
    </row>
    <row r="1685" spans="2:2" x14ac:dyDescent="0.2">
      <c r="B1685" s="109"/>
    </row>
    <row r="1686" spans="2:2" x14ac:dyDescent="0.2">
      <c r="B1686" s="109"/>
    </row>
    <row r="1687" spans="2:2" x14ac:dyDescent="0.2">
      <c r="B1687" s="109"/>
    </row>
    <row r="1688" spans="2:2" x14ac:dyDescent="0.2">
      <c r="B1688" s="109"/>
    </row>
    <row r="1689" spans="2:2" x14ac:dyDescent="0.2">
      <c r="B1689" s="109"/>
    </row>
    <row r="1690" spans="2:2" x14ac:dyDescent="0.2">
      <c r="B1690" s="109"/>
    </row>
    <row r="1691" spans="2:2" x14ac:dyDescent="0.2">
      <c r="B1691" s="109"/>
    </row>
    <row r="1692" spans="2:2" x14ac:dyDescent="0.2">
      <c r="B1692" s="109"/>
    </row>
    <row r="1693" spans="2:2" x14ac:dyDescent="0.2">
      <c r="B1693" s="109"/>
    </row>
    <row r="1694" spans="2:2" x14ac:dyDescent="0.2">
      <c r="B1694" s="109"/>
    </row>
    <row r="1695" spans="2:2" x14ac:dyDescent="0.2">
      <c r="B1695" s="109"/>
    </row>
    <row r="1696" spans="2:2" x14ac:dyDescent="0.2">
      <c r="B1696" s="109"/>
    </row>
    <row r="1697" spans="2:2" x14ac:dyDescent="0.2">
      <c r="B1697" s="109"/>
    </row>
    <row r="1698" spans="2:2" x14ac:dyDescent="0.2">
      <c r="B1698" s="109"/>
    </row>
    <row r="1699" spans="2:2" x14ac:dyDescent="0.2">
      <c r="B1699" s="109"/>
    </row>
    <row r="1700" spans="2:2" x14ac:dyDescent="0.2">
      <c r="B1700" s="109"/>
    </row>
    <row r="1701" spans="2:2" x14ac:dyDescent="0.2">
      <c r="B1701" s="109"/>
    </row>
    <row r="1702" spans="2:2" x14ac:dyDescent="0.2">
      <c r="B1702" s="109"/>
    </row>
    <row r="1703" spans="2:2" x14ac:dyDescent="0.2">
      <c r="B1703" s="109"/>
    </row>
    <row r="1704" spans="2:2" x14ac:dyDescent="0.2">
      <c r="B1704" s="109"/>
    </row>
    <row r="1705" spans="2:2" x14ac:dyDescent="0.2">
      <c r="B1705" s="109"/>
    </row>
    <row r="1706" spans="2:2" x14ac:dyDescent="0.2">
      <c r="B1706" s="109"/>
    </row>
    <row r="1707" spans="2:2" x14ac:dyDescent="0.2">
      <c r="B1707" s="109"/>
    </row>
    <row r="1708" spans="2:2" x14ac:dyDescent="0.2">
      <c r="B1708" s="109"/>
    </row>
    <row r="1709" spans="2:2" x14ac:dyDescent="0.2">
      <c r="B1709" s="109"/>
    </row>
    <row r="1710" spans="2:2" x14ac:dyDescent="0.2">
      <c r="B1710" s="109"/>
    </row>
    <row r="1711" spans="2:2" x14ac:dyDescent="0.2">
      <c r="B1711" s="109"/>
    </row>
    <row r="1712" spans="2:2" x14ac:dyDescent="0.2">
      <c r="B1712" s="109"/>
    </row>
    <row r="1713" spans="2:2" x14ac:dyDescent="0.2">
      <c r="B1713" s="109"/>
    </row>
    <row r="1714" spans="2:2" x14ac:dyDescent="0.2">
      <c r="B1714" s="109"/>
    </row>
    <row r="1715" spans="2:2" x14ac:dyDescent="0.2">
      <c r="B1715" s="109"/>
    </row>
    <row r="1716" spans="2:2" x14ac:dyDescent="0.2">
      <c r="B1716" s="109"/>
    </row>
    <row r="1717" spans="2:2" x14ac:dyDescent="0.2">
      <c r="B1717" s="109"/>
    </row>
    <row r="1718" spans="2:2" x14ac:dyDescent="0.2">
      <c r="B1718" s="109"/>
    </row>
    <row r="1719" spans="2:2" x14ac:dyDescent="0.2">
      <c r="B1719" s="109"/>
    </row>
    <row r="1720" spans="2:2" x14ac:dyDescent="0.2">
      <c r="B1720" s="109"/>
    </row>
    <row r="1721" spans="2:2" x14ac:dyDescent="0.2">
      <c r="B1721" s="109"/>
    </row>
    <row r="1722" spans="2:2" x14ac:dyDescent="0.2">
      <c r="B1722" s="109"/>
    </row>
    <row r="1723" spans="2:2" x14ac:dyDescent="0.2">
      <c r="B1723" s="109"/>
    </row>
    <row r="1724" spans="2:2" x14ac:dyDescent="0.2">
      <c r="B1724" s="109"/>
    </row>
    <row r="1725" spans="2:2" x14ac:dyDescent="0.2">
      <c r="B1725" s="109"/>
    </row>
    <row r="1726" spans="2:2" x14ac:dyDescent="0.2">
      <c r="B1726" s="109"/>
    </row>
    <row r="1727" spans="2:2" x14ac:dyDescent="0.2">
      <c r="B1727" s="109"/>
    </row>
    <row r="1728" spans="2:2" x14ac:dyDescent="0.2">
      <c r="B1728" s="109"/>
    </row>
    <row r="1729" spans="2:2" x14ac:dyDescent="0.2">
      <c r="B1729" s="109"/>
    </row>
    <row r="1730" spans="2:2" x14ac:dyDescent="0.2">
      <c r="B1730" s="109"/>
    </row>
    <row r="1731" spans="2:2" x14ac:dyDescent="0.2">
      <c r="B1731" s="109"/>
    </row>
    <row r="1732" spans="2:2" x14ac:dyDescent="0.2">
      <c r="B1732" s="109"/>
    </row>
    <row r="1733" spans="2:2" x14ac:dyDescent="0.2">
      <c r="B1733" s="109"/>
    </row>
    <row r="1734" spans="2:2" x14ac:dyDescent="0.2">
      <c r="B1734" s="109"/>
    </row>
    <row r="1735" spans="2:2" x14ac:dyDescent="0.2">
      <c r="B1735" s="109"/>
    </row>
    <row r="1736" spans="2:2" x14ac:dyDescent="0.2">
      <c r="B1736" s="109"/>
    </row>
    <row r="1737" spans="2:2" x14ac:dyDescent="0.2">
      <c r="B1737" s="109"/>
    </row>
    <row r="1738" spans="2:2" x14ac:dyDescent="0.2">
      <c r="B1738" s="109"/>
    </row>
    <row r="1739" spans="2:2" x14ac:dyDescent="0.2">
      <c r="B1739" s="109"/>
    </row>
    <row r="1740" spans="2:2" x14ac:dyDescent="0.2">
      <c r="B1740" s="109"/>
    </row>
    <row r="1741" spans="2:2" x14ac:dyDescent="0.2">
      <c r="B1741" s="109"/>
    </row>
    <row r="1742" spans="2:2" x14ac:dyDescent="0.2">
      <c r="B1742" s="109"/>
    </row>
    <row r="1743" spans="2:2" x14ac:dyDescent="0.2">
      <c r="B1743" s="109"/>
    </row>
    <row r="1744" spans="2:2" x14ac:dyDescent="0.2">
      <c r="B1744" s="109"/>
    </row>
    <row r="1745" spans="2:2" x14ac:dyDescent="0.2">
      <c r="B1745" s="109"/>
    </row>
    <row r="1746" spans="2:2" x14ac:dyDescent="0.2">
      <c r="B1746" s="109"/>
    </row>
    <row r="1747" spans="2:2" x14ac:dyDescent="0.2">
      <c r="B1747" s="109"/>
    </row>
    <row r="1748" spans="2:2" x14ac:dyDescent="0.2">
      <c r="B1748" s="109"/>
    </row>
    <row r="1749" spans="2:2" x14ac:dyDescent="0.2">
      <c r="B1749" s="109"/>
    </row>
    <row r="1750" spans="2:2" x14ac:dyDescent="0.2">
      <c r="B1750" s="109"/>
    </row>
    <row r="1751" spans="2:2" x14ac:dyDescent="0.2">
      <c r="B1751" s="109"/>
    </row>
    <row r="1752" spans="2:2" x14ac:dyDescent="0.2">
      <c r="B1752" s="109"/>
    </row>
    <row r="1753" spans="2:2" x14ac:dyDescent="0.2">
      <c r="B1753" s="109"/>
    </row>
    <row r="1754" spans="2:2" x14ac:dyDescent="0.2">
      <c r="B1754" s="109"/>
    </row>
    <row r="1755" spans="2:2" x14ac:dyDescent="0.2">
      <c r="B1755" s="109"/>
    </row>
    <row r="1756" spans="2:2" x14ac:dyDescent="0.2">
      <c r="B1756" s="109"/>
    </row>
    <row r="1757" spans="2:2" x14ac:dyDescent="0.2">
      <c r="B1757" s="109"/>
    </row>
    <row r="1758" spans="2:2" x14ac:dyDescent="0.2">
      <c r="B1758" s="109"/>
    </row>
    <row r="1759" spans="2:2" x14ac:dyDescent="0.2">
      <c r="B1759" s="109"/>
    </row>
    <row r="1760" spans="2:2" x14ac:dyDescent="0.2">
      <c r="B1760" s="109"/>
    </row>
    <row r="1761" spans="2:2" x14ac:dyDescent="0.2">
      <c r="B1761" s="109"/>
    </row>
    <row r="1762" spans="2:2" x14ac:dyDescent="0.2">
      <c r="B1762" s="109"/>
    </row>
    <row r="1763" spans="2:2" x14ac:dyDescent="0.2">
      <c r="B1763" s="109"/>
    </row>
    <row r="1764" spans="2:2" x14ac:dyDescent="0.2">
      <c r="B1764" s="109"/>
    </row>
    <row r="1765" spans="2:2" x14ac:dyDescent="0.2">
      <c r="B1765" s="109"/>
    </row>
    <row r="1766" spans="2:2" x14ac:dyDescent="0.2">
      <c r="B1766" s="109"/>
    </row>
    <row r="1767" spans="2:2" x14ac:dyDescent="0.2">
      <c r="B1767" s="109"/>
    </row>
    <row r="1768" spans="2:2" x14ac:dyDescent="0.2">
      <c r="B1768" s="109"/>
    </row>
    <row r="1769" spans="2:2" x14ac:dyDescent="0.2">
      <c r="B1769" s="109"/>
    </row>
    <row r="1770" spans="2:2" x14ac:dyDescent="0.2">
      <c r="B1770" s="109"/>
    </row>
    <row r="1771" spans="2:2" x14ac:dyDescent="0.2">
      <c r="B1771" s="109"/>
    </row>
    <row r="1772" spans="2:2" x14ac:dyDescent="0.2">
      <c r="B1772" s="109"/>
    </row>
    <row r="1773" spans="2:2" x14ac:dyDescent="0.2">
      <c r="B1773" s="109"/>
    </row>
    <row r="1774" spans="2:2" x14ac:dyDescent="0.2">
      <c r="B1774" s="109"/>
    </row>
    <row r="1775" spans="2:2" x14ac:dyDescent="0.2">
      <c r="B1775" s="109"/>
    </row>
    <row r="1776" spans="2:2" x14ac:dyDescent="0.2">
      <c r="B1776" s="109"/>
    </row>
    <row r="1777" spans="2:2" x14ac:dyDescent="0.2">
      <c r="B1777" s="109"/>
    </row>
    <row r="1778" spans="2:2" x14ac:dyDescent="0.2">
      <c r="B1778" s="109"/>
    </row>
    <row r="1779" spans="2:2" x14ac:dyDescent="0.2">
      <c r="B1779" s="109"/>
    </row>
    <row r="1780" spans="2:2" x14ac:dyDescent="0.2">
      <c r="B1780" s="109"/>
    </row>
    <row r="1781" spans="2:2" x14ac:dyDescent="0.2">
      <c r="B1781" s="109"/>
    </row>
    <row r="1782" spans="2:2" x14ac:dyDescent="0.2">
      <c r="B1782" s="109"/>
    </row>
    <row r="1783" spans="2:2" x14ac:dyDescent="0.2">
      <c r="B1783" s="109"/>
    </row>
    <row r="1784" spans="2:2" x14ac:dyDescent="0.2">
      <c r="B1784" s="109"/>
    </row>
    <row r="1785" spans="2:2" x14ac:dyDescent="0.2">
      <c r="B1785" s="109"/>
    </row>
    <row r="1786" spans="2:2" x14ac:dyDescent="0.2">
      <c r="B1786" s="109"/>
    </row>
    <row r="1787" spans="2:2" x14ac:dyDescent="0.2">
      <c r="B1787" s="109"/>
    </row>
    <row r="1788" spans="2:2" x14ac:dyDescent="0.2">
      <c r="B1788" s="109"/>
    </row>
    <row r="1789" spans="2:2" x14ac:dyDescent="0.2">
      <c r="B1789" s="109"/>
    </row>
    <row r="1790" spans="2:2" x14ac:dyDescent="0.2">
      <c r="B1790" s="109"/>
    </row>
    <row r="1791" spans="2:2" x14ac:dyDescent="0.2">
      <c r="B1791" s="109"/>
    </row>
    <row r="1792" spans="2:2" x14ac:dyDescent="0.2">
      <c r="B1792" s="109"/>
    </row>
    <row r="1793" spans="2:2" x14ac:dyDescent="0.2">
      <c r="B1793" s="109"/>
    </row>
    <row r="1794" spans="2:2" x14ac:dyDescent="0.2">
      <c r="B1794" s="109"/>
    </row>
    <row r="1795" spans="2:2" x14ac:dyDescent="0.2">
      <c r="B1795" s="109"/>
    </row>
    <row r="1796" spans="2:2" x14ac:dyDescent="0.2">
      <c r="B1796" s="109"/>
    </row>
    <row r="1797" spans="2:2" x14ac:dyDescent="0.2">
      <c r="B1797" s="109"/>
    </row>
    <row r="1798" spans="2:2" x14ac:dyDescent="0.2">
      <c r="B1798" s="109"/>
    </row>
    <row r="1799" spans="2:2" x14ac:dyDescent="0.2">
      <c r="B1799" s="109"/>
    </row>
    <row r="1800" spans="2:2" x14ac:dyDescent="0.2">
      <c r="B1800" s="109"/>
    </row>
    <row r="1801" spans="2:2" x14ac:dyDescent="0.2">
      <c r="B1801" s="109"/>
    </row>
    <row r="1802" spans="2:2" x14ac:dyDescent="0.2">
      <c r="B1802" s="109"/>
    </row>
    <row r="1803" spans="2:2" x14ac:dyDescent="0.2">
      <c r="B1803" s="109"/>
    </row>
    <row r="1804" spans="2:2" x14ac:dyDescent="0.2">
      <c r="B1804" s="109"/>
    </row>
    <row r="1805" spans="2:2" x14ac:dyDescent="0.2">
      <c r="B1805" s="109"/>
    </row>
    <row r="1806" spans="2:2" x14ac:dyDescent="0.2">
      <c r="B1806" s="109"/>
    </row>
    <row r="1807" spans="2:2" x14ac:dyDescent="0.2">
      <c r="B1807" s="109"/>
    </row>
    <row r="1808" spans="2:2" x14ac:dyDescent="0.2">
      <c r="B1808" s="109"/>
    </row>
    <row r="1809" spans="2:2" x14ac:dyDescent="0.2">
      <c r="B1809" s="109"/>
    </row>
    <row r="1810" spans="2:2" x14ac:dyDescent="0.2">
      <c r="B1810" s="109"/>
    </row>
    <row r="1811" spans="2:2" x14ac:dyDescent="0.2">
      <c r="B1811" s="109"/>
    </row>
    <row r="1812" spans="2:2" x14ac:dyDescent="0.2">
      <c r="B1812" s="109"/>
    </row>
    <row r="1813" spans="2:2" x14ac:dyDescent="0.2">
      <c r="B1813" s="109"/>
    </row>
    <row r="1814" spans="2:2" x14ac:dyDescent="0.2">
      <c r="B1814" s="109"/>
    </row>
    <row r="1815" spans="2:2" x14ac:dyDescent="0.2">
      <c r="B1815" s="109"/>
    </row>
    <row r="1816" spans="2:2" x14ac:dyDescent="0.2">
      <c r="B1816" s="109"/>
    </row>
    <row r="1817" spans="2:2" x14ac:dyDescent="0.2">
      <c r="B1817" s="109"/>
    </row>
    <row r="1818" spans="2:2" x14ac:dyDescent="0.2">
      <c r="B1818" s="109"/>
    </row>
    <row r="1819" spans="2:2" x14ac:dyDescent="0.2">
      <c r="B1819" s="109"/>
    </row>
    <row r="1820" spans="2:2" x14ac:dyDescent="0.2">
      <c r="B1820" s="109"/>
    </row>
    <row r="1821" spans="2:2" x14ac:dyDescent="0.2">
      <c r="B1821" s="109"/>
    </row>
    <row r="1822" spans="2:2" x14ac:dyDescent="0.2">
      <c r="B1822" s="109"/>
    </row>
    <row r="1823" spans="2:2" x14ac:dyDescent="0.2">
      <c r="B1823" s="109"/>
    </row>
    <row r="1824" spans="2:2" x14ac:dyDescent="0.2">
      <c r="B1824" s="109"/>
    </row>
    <row r="1825" spans="2:2" x14ac:dyDescent="0.2">
      <c r="B1825" s="109"/>
    </row>
    <row r="1826" spans="2:2" x14ac:dyDescent="0.2">
      <c r="B1826" s="109"/>
    </row>
    <row r="1827" spans="2:2" x14ac:dyDescent="0.2">
      <c r="B1827" s="109"/>
    </row>
    <row r="1828" spans="2:2" x14ac:dyDescent="0.2">
      <c r="B1828" s="109"/>
    </row>
    <row r="1829" spans="2:2" x14ac:dyDescent="0.2">
      <c r="B1829" s="109"/>
    </row>
    <row r="1830" spans="2:2" x14ac:dyDescent="0.2">
      <c r="B1830" s="109"/>
    </row>
    <row r="1831" spans="2:2" x14ac:dyDescent="0.2">
      <c r="B1831" s="109"/>
    </row>
    <row r="1832" spans="2:2" x14ac:dyDescent="0.2">
      <c r="B1832" s="109"/>
    </row>
    <row r="1833" spans="2:2" x14ac:dyDescent="0.2">
      <c r="B1833" s="109"/>
    </row>
    <row r="1834" spans="2:2" x14ac:dyDescent="0.2">
      <c r="B1834" s="109"/>
    </row>
    <row r="1835" spans="2:2" x14ac:dyDescent="0.2">
      <c r="B1835" s="109"/>
    </row>
    <row r="1836" spans="2:2" x14ac:dyDescent="0.2">
      <c r="B1836" s="109"/>
    </row>
    <row r="1837" spans="2:2" x14ac:dyDescent="0.2">
      <c r="B1837" s="109"/>
    </row>
    <row r="1838" spans="2:2" x14ac:dyDescent="0.2">
      <c r="B1838" s="109"/>
    </row>
    <row r="1839" spans="2:2" x14ac:dyDescent="0.2">
      <c r="B1839" s="109"/>
    </row>
    <row r="1840" spans="2:2" x14ac:dyDescent="0.2">
      <c r="B1840" s="109"/>
    </row>
    <row r="1841" spans="2:2" x14ac:dyDescent="0.2">
      <c r="B1841" s="109"/>
    </row>
    <row r="1842" spans="2:2" x14ac:dyDescent="0.2">
      <c r="B1842" s="109"/>
    </row>
    <row r="1843" spans="2:2" x14ac:dyDescent="0.2">
      <c r="B1843" s="109"/>
    </row>
    <row r="1844" spans="2:2" x14ac:dyDescent="0.2">
      <c r="B1844" s="109"/>
    </row>
    <row r="1845" spans="2:2" x14ac:dyDescent="0.2">
      <c r="B1845" s="109"/>
    </row>
    <row r="1846" spans="2:2" x14ac:dyDescent="0.2">
      <c r="B1846" s="109"/>
    </row>
    <row r="1847" spans="2:2" x14ac:dyDescent="0.2">
      <c r="B1847" s="109"/>
    </row>
    <row r="1848" spans="2:2" x14ac:dyDescent="0.2">
      <c r="B1848" s="109"/>
    </row>
    <row r="1849" spans="2:2" x14ac:dyDescent="0.2">
      <c r="B1849" s="109"/>
    </row>
    <row r="1850" spans="2:2" x14ac:dyDescent="0.2">
      <c r="B1850" s="109"/>
    </row>
    <row r="1851" spans="2:2" x14ac:dyDescent="0.2">
      <c r="B1851" s="109"/>
    </row>
    <row r="1852" spans="2:2" x14ac:dyDescent="0.2">
      <c r="B1852" s="109"/>
    </row>
    <row r="1853" spans="2:2" x14ac:dyDescent="0.2">
      <c r="B1853" s="109"/>
    </row>
    <row r="1854" spans="2:2" x14ac:dyDescent="0.2">
      <c r="B1854" s="109"/>
    </row>
    <row r="1855" spans="2:2" x14ac:dyDescent="0.2">
      <c r="B1855" s="109"/>
    </row>
    <row r="1856" spans="2:2" x14ac:dyDescent="0.2">
      <c r="B1856" s="109"/>
    </row>
    <row r="1857" spans="2:2" x14ac:dyDescent="0.2">
      <c r="B1857" s="109"/>
    </row>
    <row r="1858" spans="2:2" x14ac:dyDescent="0.2">
      <c r="B1858" s="109"/>
    </row>
    <row r="1859" spans="2:2" x14ac:dyDescent="0.2">
      <c r="B1859" s="109"/>
    </row>
    <row r="1860" spans="2:2" x14ac:dyDescent="0.2">
      <c r="B1860" s="109"/>
    </row>
    <row r="1861" spans="2:2" x14ac:dyDescent="0.2">
      <c r="B1861" s="109"/>
    </row>
    <row r="1862" spans="2:2" x14ac:dyDescent="0.2">
      <c r="B1862" s="109"/>
    </row>
    <row r="1863" spans="2:2" x14ac:dyDescent="0.2">
      <c r="B1863" s="109"/>
    </row>
    <row r="1864" spans="2:2" x14ac:dyDescent="0.2">
      <c r="B1864" s="109"/>
    </row>
    <row r="1865" spans="2:2" x14ac:dyDescent="0.2">
      <c r="B1865" s="109"/>
    </row>
    <row r="1866" spans="2:2" x14ac:dyDescent="0.2">
      <c r="B1866" s="109"/>
    </row>
    <row r="1867" spans="2:2" x14ac:dyDescent="0.2">
      <c r="B1867" s="109"/>
    </row>
    <row r="1868" spans="2:2" x14ac:dyDescent="0.2">
      <c r="B1868" s="109"/>
    </row>
    <row r="1869" spans="2:2" x14ac:dyDescent="0.2">
      <c r="B1869" s="109"/>
    </row>
    <row r="1870" spans="2:2" x14ac:dyDescent="0.2">
      <c r="B1870" s="109"/>
    </row>
    <row r="1871" spans="2:2" x14ac:dyDescent="0.2">
      <c r="B1871" s="109"/>
    </row>
    <row r="1872" spans="2:2" x14ac:dyDescent="0.2">
      <c r="B1872" s="109"/>
    </row>
    <row r="1873" spans="2:2" x14ac:dyDescent="0.2">
      <c r="B1873" s="109"/>
    </row>
    <row r="1874" spans="2:2" x14ac:dyDescent="0.2">
      <c r="B1874" s="109"/>
    </row>
    <row r="1875" spans="2:2" x14ac:dyDescent="0.2">
      <c r="B1875" s="109"/>
    </row>
    <row r="1876" spans="2:2" x14ac:dyDescent="0.2">
      <c r="B1876" s="109"/>
    </row>
    <row r="1877" spans="2:2" x14ac:dyDescent="0.2">
      <c r="B1877" s="109"/>
    </row>
    <row r="1878" spans="2:2" x14ac:dyDescent="0.2">
      <c r="B1878" s="109"/>
    </row>
    <row r="1879" spans="2:2" x14ac:dyDescent="0.2">
      <c r="B1879" s="109"/>
    </row>
    <row r="1880" spans="2:2" x14ac:dyDescent="0.2">
      <c r="B1880" s="109"/>
    </row>
    <row r="1881" spans="2:2" x14ac:dyDescent="0.2">
      <c r="B1881" s="109"/>
    </row>
    <row r="1882" spans="2:2" x14ac:dyDescent="0.2">
      <c r="B1882" s="109"/>
    </row>
    <row r="1883" spans="2:2" x14ac:dyDescent="0.2">
      <c r="B1883" s="109"/>
    </row>
    <row r="1884" spans="2:2" x14ac:dyDescent="0.2">
      <c r="B1884" s="109"/>
    </row>
    <row r="1885" spans="2:2" x14ac:dyDescent="0.2">
      <c r="B1885" s="109"/>
    </row>
    <row r="1886" spans="2:2" x14ac:dyDescent="0.2">
      <c r="B1886" s="109"/>
    </row>
    <row r="1887" spans="2:2" x14ac:dyDescent="0.2">
      <c r="B1887" s="109"/>
    </row>
    <row r="1888" spans="2:2" x14ac:dyDescent="0.2">
      <c r="B1888" s="109"/>
    </row>
    <row r="1889" spans="2:2" x14ac:dyDescent="0.2">
      <c r="B1889" s="109"/>
    </row>
    <row r="1890" spans="2:2" x14ac:dyDescent="0.2">
      <c r="B1890" s="109"/>
    </row>
    <row r="1891" spans="2:2" x14ac:dyDescent="0.2">
      <c r="B1891" s="109"/>
    </row>
    <row r="1892" spans="2:2" x14ac:dyDescent="0.2">
      <c r="B1892" s="109"/>
    </row>
    <row r="1893" spans="2:2" x14ac:dyDescent="0.2">
      <c r="B1893" s="109"/>
    </row>
    <row r="1894" spans="2:2" x14ac:dyDescent="0.2">
      <c r="B1894" s="109"/>
    </row>
    <row r="1895" spans="2:2" x14ac:dyDescent="0.2">
      <c r="B1895" s="109"/>
    </row>
    <row r="1896" spans="2:2" x14ac:dyDescent="0.2">
      <c r="B1896" s="109"/>
    </row>
    <row r="1897" spans="2:2" x14ac:dyDescent="0.2">
      <c r="B1897" s="109"/>
    </row>
    <row r="1898" spans="2:2" x14ac:dyDescent="0.2">
      <c r="B1898" s="109"/>
    </row>
    <row r="1899" spans="2:2" x14ac:dyDescent="0.2">
      <c r="B1899" s="109"/>
    </row>
    <row r="1900" spans="2:2" x14ac:dyDescent="0.2">
      <c r="B1900" s="109"/>
    </row>
    <row r="1901" spans="2:2" x14ac:dyDescent="0.2">
      <c r="B1901" s="109"/>
    </row>
    <row r="1902" spans="2:2" x14ac:dyDescent="0.2">
      <c r="B1902" s="109"/>
    </row>
    <row r="1903" spans="2:2" x14ac:dyDescent="0.2">
      <c r="B1903" s="109"/>
    </row>
    <row r="1904" spans="2:2" x14ac:dyDescent="0.2">
      <c r="B1904" s="109"/>
    </row>
    <row r="1905" spans="2:2" x14ac:dyDescent="0.2">
      <c r="B1905" s="109"/>
    </row>
    <row r="1906" spans="2:2" x14ac:dyDescent="0.2">
      <c r="B1906" s="109"/>
    </row>
    <row r="1907" spans="2:2" x14ac:dyDescent="0.2">
      <c r="B1907" s="109"/>
    </row>
    <row r="1908" spans="2:2" x14ac:dyDescent="0.2">
      <c r="B1908" s="109"/>
    </row>
    <row r="1909" spans="2:2" x14ac:dyDescent="0.2">
      <c r="B1909" s="109"/>
    </row>
    <row r="1910" spans="2:2" x14ac:dyDescent="0.2">
      <c r="B1910" s="109"/>
    </row>
    <row r="1911" spans="2:2" x14ac:dyDescent="0.2">
      <c r="B1911" s="109"/>
    </row>
    <row r="1912" spans="2:2" x14ac:dyDescent="0.2">
      <c r="B1912" s="109"/>
    </row>
    <row r="1913" spans="2:2" x14ac:dyDescent="0.2">
      <c r="B1913" s="109"/>
    </row>
    <row r="1914" spans="2:2" x14ac:dyDescent="0.2">
      <c r="B1914" s="109"/>
    </row>
    <row r="1915" spans="2:2" x14ac:dyDescent="0.2">
      <c r="B1915" s="109"/>
    </row>
    <row r="1916" spans="2:2" x14ac:dyDescent="0.2">
      <c r="B1916" s="109"/>
    </row>
    <row r="1917" spans="2:2" x14ac:dyDescent="0.2">
      <c r="B1917" s="109"/>
    </row>
    <row r="1918" spans="2:2" x14ac:dyDescent="0.2">
      <c r="B1918" s="109"/>
    </row>
    <row r="1919" spans="2:2" x14ac:dyDescent="0.2">
      <c r="B1919" s="109"/>
    </row>
    <row r="1920" spans="2:2" x14ac:dyDescent="0.2">
      <c r="B1920" s="109"/>
    </row>
    <row r="1921" spans="2:2" x14ac:dyDescent="0.2">
      <c r="B1921" s="109"/>
    </row>
    <row r="1922" spans="2:2" x14ac:dyDescent="0.2">
      <c r="B1922" s="109"/>
    </row>
    <row r="1923" spans="2:2" x14ac:dyDescent="0.2">
      <c r="B1923" s="109"/>
    </row>
    <row r="1924" spans="2:2" x14ac:dyDescent="0.2">
      <c r="B1924" s="109"/>
    </row>
    <row r="1925" spans="2:2" x14ac:dyDescent="0.2">
      <c r="B1925" s="109"/>
    </row>
    <row r="1926" spans="2:2" x14ac:dyDescent="0.2">
      <c r="B1926" s="109"/>
    </row>
    <row r="1927" spans="2:2" x14ac:dyDescent="0.2">
      <c r="B1927" s="109"/>
    </row>
    <row r="1928" spans="2:2" x14ac:dyDescent="0.2">
      <c r="B1928" s="109"/>
    </row>
    <row r="1929" spans="2:2" x14ac:dyDescent="0.2">
      <c r="B1929" s="109"/>
    </row>
    <row r="1930" spans="2:2" x14ac:dyDescent="0.2">
      <c r="B1930" s="109"/>
    </row>
    <row r="1931" spans="2:2" x14ac:dyDescent="0.2">
      <c r="B1931" s="109"/>
    </row>
    <row r="1932" spans="2:2" x14ac:dyDescent="0.2">
      <c r="B1932" s="109"/>
    </row>
    <row r="1933" spans="2:2" x14ac:dyDescent="0.2">
      <c r="B1933" s="109"/>
    </row>
    <row r="1934" spans="2:2" x14ac:dyDescent="0.2">
      <c r="B1934" s="109"/>
    </row>
    <row r="1935" spans="2:2" x14ac:dyDescent="0.2">
      <c r="B1935" s="109"/>
    </row>
    <row r="1936" spans="2:2" x14ac:dyDescent="0.2">
      <c r="B1936" s="109"/>
    </row>
    <row r="1937" spans="2:2" x14ac:dyDescent="0.2">
      <c r="B1937" s="109"/>
    </row>
    <row r="1938" spans="2:2" x14ac:dyDescent="0.2">
      <c r="B1938" s="109"/>
    </row>
    <row r="1939" spans="2:2" x14ac:dyDescent="0.2">
      <c r="B1939" s="109"/>
    </row>
    <row r="1940" spans="2:2" x14ac:dyDescent="0.2">
      <c r="B1940" s="109"/>
    </row>
    <row r="1941" spans="2:2" x14ac:dyDescent="0.2">
      <c r="B1941" s="109"/>
    </row>
    <row r="1942" spans="2:2" x14ac:dyDescent="0.2">
      <c r="B1942" s="109"/>
    </row>
    <row r="1943" spans="2:2" x14ac:dyDescent="0.2">
      <c r="B1943" s="109"/>
    </row>
    <row r="1944" spans="2:2" x14ac:dyDescent="0.2">
      <c r="B1944" s="109"/>
    </row>
    <row r="1945" spans="2:2" x14ac:dyDescent="0.2">
      <c r="B1945" s="109"/>
    </row>
    <row r="1946" spans="2:2" x14ac:dyDescent="0.2">
      <c r="B1946" s="109"/>
    </row>
    <row r="1947" spans="2:2" x14ac:dyDescent="0.2">
      <c r="B1947" s="109"/>
    </row>
    <row r="1948" spans="2:2" x14ac:dyDescent="0.2">
      <c r="B1948" s="109"/>
    </row>
    <row r="1949" spans="2:2" x14ac:dyDescent="0.2">
      <c r="B1949" s="109"/>
    </row>
    <row r="1950" spans="2:2" x14ac:dyDescent="0.2">
      <c r="B1950" s="109"/>
    </row>
    <row r="1951" spans="2:2" x14ac:dyDescent="0.2">
      <c r="B1951" s="109"/>
    </row>
    <row r="1952" spans="2:2" x14ac:dyDescent="0.2">
      <c r="B1952" s="109"/>
    </row>
    <row r="1953" spans="2:2" x14ac:dyDescent="0.2">
      <c r="B1953" s="109"/>
    </row>
    <row r="1954" spans="2:2" x14ac:dyDescent="0.2">
      <c r="B1954" s="109"/>
    </row>
    <row r="1955" spans="2:2" x14ac:dyDescent="0.2">
      <c r="B1955" s="109"/>
    </row>
    <row r="1956" spans="2:2" x14ac:dyDescent="0.2">
      <c r="B1956" s="109"/>
    </row>
    <row r="1957" spans="2:2" x14ac:dyDescent="0.2">
      <c r="B1957" s="109"/>
    </row>
    <row r="1958" spans="2:2" x14ac:dyDescent="0.2">
      <c r="B1958" s="109"/>
    </row>
    <row r="1959" spans="2:2" x14ac:dyDescent="0.2">
      <c r="B1959" s="109"/>
    </row>
    <row r="1960" spans="2:2" x14ac:dyDescent="0.2">
      <c r="B1960" s="109"/>
    </row>
    <row r="1961" spans="2:2" x14ac:dyDescent="0.2">
      <c r="B1961" s="109"/>
    </row>
    <row r="1962" spans="2:2" x14ac:dyDescent="0.2">
      <c r="B1962" s="109"/>
    </row>
    <row r="1963" spans="2:2" x14ac:dyDescent="0.2">
      <c r="B1963" s="109"/>
    </row>
    <row r="1964" spans="2:2" x14ac:dyDescent="0.2">
      <c r="B1964" s="109"/>
    </row>
    <row r="1965" spans="2:2" x14ac:dyDescent="0.2">
      <c r="B1965" s="109"/>
    </row>
    <row r="1966" spans="2:2" x14ac:dyDescent="0.2">
      <c r="B1966" s="109"/>
    </row>
    <row r="1967" spans="2:2" x14ac:dyDescent="0.2">
      <c r="B1967" s="109"/>
    </row>
    <row r="1968" spans="2:2" x14ac:dyDescent="0.2">
      <c r="B1968" s="109"/>
    </row>
    <row r="1969" spans="2:2" x14ac:dyDescent="0.2">
      <c r="B1969" s="109"/>
    </row>
    <row r="1970" spans="2:2" x14ac:dyDescent="0.2">
      <c r="B1970" s="109"/>
    </row>
    <row r="1971" spans="2:2" x14ac:dyDescent="0.2">
      <c r="B1971" s="109"/>
    </row>
    <row r="1972" spans="2:2" x14ac:dyDescent="0.2">
      <c r="B1972" s="109"/>
    </row>
    <row r="1973" spans="2:2" x14ac:dyDescent="0.2">
      <c r="B1973" s="109"/>
    </row>
    <row r="1974" spans="2:2" x14ac:dyDescent="0.2">
      <c r="B1974" s="109"/>
    </row>
    <row r="1975" spans="2:2" x14ac:dyDescent="0.2">
      <c r="B1975" s="109"/>
    </row>
    <row r="1976" spans="2:2" x14ac:dyDescent="0.2">
      <c r="B1976" s="109"/>
    </row>
    <row r="1977" spans="2:2" x14ac:dyDescent="0.2">
      <c r="B1977" s="109"/>
    </row>
    <row r="1978" spans="2:2" x14ac:dyDescent="0.2">
      <c r="B1978" s="109"/>
    </row>
    <row r="1979" spans="2:2" x14ac:dyDescent="0.2">
      <c r="B1979" s="109"/>
    </row>
    <row r="1980" spans="2:2" x14ac:dyDescent="0.2">
      <c r="B1980" s="109"/>
    </row>
    <row r="1981" spans="2:2" x14ac:dyDescent="0.2">
      <c r="B1981" s="109"/>
    </row>
    <row r="1982" spans="2:2" x14ac:dyDescent="0.2">
      <c r="B1982" s="109"/>
    </row>
    <row r="1983" spans="2:2" x14ac:dyDescent="0.2">
      <c r="B1983" s="109"/>
    </row>
    <row r="1984" spans="2:2" x14ac:dyDescent="0.2">
      <c r="B1984" s="109"/>
    </row>
    <row r="1985" spans="2:2" x14ac:dyDescent="0.2">
      <c r="B1985" s="109"/>
    </row>
    <row r="1986" spans="2:2" x14ac:dyDescent="0.2">
      <c r="B1986" s="109"/>
    </row>
    <row r="1987" spans="2:2" x14ac:dyDescent="0.2">
      <c r="B1987" s="109"/>
    </row>
    <row r="1988" spans="2:2" x14ac:dyDescent="0.2">
      <c r="B1988" s="109"/>
    </row>
    <row r="1989" spans="2:2" x14ac:dyDescent="0.2">
      <c r="B1989" s="109"/>
    </row>
    <row r="1990" spans="2:2" x14ac:dyDescent="0.2">
      <c r="B1990" s="109"/>
    </row>
    <row r="1991" spans="2:2" x14ac:dyDescent="0.2">
      <c r="B1991" s="109"/>
    </row>
    <row r="1992" spans="2:2" x14ac:dyDescent="0.2">
      <c r="B1992" s="109"/>
    </row>
    <row r="1993" spans="2:2" x14ac:dyDescent="0.2">
      <c r="B1993" s="109"/>
    </row>
    <row r="1994" spans="2:2" x14ac:dyDescent="0.2">
      <c r="B1994" s="109"/>
    </row>
    <row r="1995" spans="2:2" x14ac:dyDescent="0.2">
      <c r="B1995" s="109"/>
    </row>
    <row r="1996" spans="2:2" x14ac:dyDescent="0.2">
      <c r="B1996" s="109"/>
    </row>
    <row r="1997" spans="2:2" x14ac:dyDescent="0.2">
      <c r="B1997" s="109"/>
    </row>
    <row r="1998" spans="2:2" x14ac:dyDescent="0.2">
      <c r="B1998" s="109"/>
    </row>
    <row r="1999" spans="2:2" x14ac:dyDescent="0.2">
      <c r="B1999" s="109"/>
    </row>
    <row r="2000" spans="2:2" x14ac:dyDescent="0.2">
      <c r="B2000" s="109"/>
    </row>
    <row r="2001" spans="2:2" x14ac:dyDescent="0.2">
      <c r="B2001" s="109"/>
    </row>
    <row r="2002" spans="2:2" x14ac:dyDescent="0.2">
      <c r="B2002" s="109"/>
    </row>
    <row r="2003" spans="2:2" x14ac:dyDescent="0.2">
      <c r="B2003" s="109"/>
    </row>
    <row r="2004" spans="2:2" x14ac:dyDescent="0.2">
      <c r="B2004" s="109"/>
    </row>
    <row r="2005" spans="2:2" x14ac:dyDescent="0.2">
      <c r="B2005" s="109"/>
    </row>
    <row r="2006" spans="2:2" x14ac:dyDescent="0.2">
      <c r="B2006" s="109"/>
    </row>
    <row r="2007" spans="2:2" x14ac:dyDescent="0.2">
      <c r="B2007" s="109"/>
    </row>
    <row r="2008" spans="2:2" x14ac:dyDescent="0.2">
      <c r="B2008" s="109"/>
    </row>
    <row r="2009" spans="2:2" x14ac:dyDescent="0.2">
      <c r="B2009" s="109"/>
    </row>
    <row r="2010" spans="2:2" x14ac:dyDescent="0.2">
      <c r="B2010" s="109"/>
    </row>
    <row r="2011" spans="2:2" x14ac:dyDescent="0.2">
      <c r="B2011" s="109"/>
    </row>
    <row r="2012" spans="2:2" x14ac:dyDescent="0.2">
      <c r="B2012" s="109"/>
    </row>
    <row r="2013" spans="2:2" x14ac:dyDescent="0.2">
      <c r="B2013" s="109"/>
    </row>
    <row r="2014" spans="2:2" x14ac:dyDescent="0.2">
      <c r="B2014" s="109"/>
    </row>
    <row r="2015" spans="2:2" x14ac:dyDescent="0.2">
      <c r="B2015" s="109"/>
    </row>
    <row r="2016" spans="2:2" x14ac:dyDescent="0.2">
      <c r="B2016" s="109"/>
    </row>
    <row r="2017" spans="2:2" x14ac:dyDescent="0.2">
      <c r="B2017" s="109"/>
    </row>
    <row r="2018" spans="2:2" x14ac:dyDescent="0.2">
      <c r="B2018" s="109"/>
    </row>
    <row r="2019" spans="2:2" x14ac:dyDescent="0.2">
      <c r="B2019" s="109"/>
    </row>
    <row r="2020" spans="2:2" x14ac:dyDescent="0.2">
      <c r="B2020" s="109"/>
    </row>
    <row r="2021" spans="2:2" x14ac:dyDescent="0.2">
      <c r="B2021" s="109"/>
    </row>
    <row r="2022" spans="2:2" x14ac:dyDescent="0.2">
      <c r="B2022" s="109"/>
    </row>
    <row r="2023" spans="2:2" x14ac:dyDescent="0.2">
      <c r="B2023" s="109"/>
    </row>
    <row r="2024" spans="2:2" x14ac:dyDescent="0.2">
      <c r="B2024" s="109"/>
    </row>
    <row r="2025" spans="2:2" x14ac:dyDescent="0.2">
      <c r="B2025" s="109"/>
    </row>
    <row r="2026" spans="2:2" x14ac:dyDescent="0.2">
      <c r="B2026" s="109"/>
    </row>
    <row r="2027" spans="2:2" x14ac:dyDescent="0.2">
      <c r="B2027" s="109"/>
    </row>
    <row r="2028" spans="2:2" x14ac:dyDescent="0.2">
      <c r="B2028" s="109"/>
    </row>
    <row r="2029" spans="2:2" x14ac:dyDescent="0.2">
      <c r="B2029" s="109"/>
    </row>
    <row r="2030" spans="2:2" x14ac:dyDescent="0.2">
      <c r="B2030" s="109"/>
    </row>
    <row r="2031" spans="2:2" x14ac:dyDescent="0.2">
      <c r="B2031" s="109"/>
    </row>
    <row r="2032" spans="2:2" x14ac:dyDescent="0.2">
      <c r="B2032" s="109"/>
    </row>
    <row r="2033" spans="2:2" x14ac:dyDescent="0.2">
      <c r="B2033" s="109"/>
    </row>
    <row r="2034" spans="2:2" x14ac:dyDescent="0.2">
      <c r="B2034" s="109"/>
    </row>
    <row r="2035" spans="2:2" x14ac:dyDescent="0.2">
      <c r="B2035" s="109"/>
    </row>
    <row r="2036" spans="2:2" x14ac:dyDescent="0.2">
      <c r="B2036" s="109"/>
    </row>
    <row r="2037" spans="2:2" x14ac:dyDescent="0.2">
      <c r="B2037" s="109"/>
    </row>
    <row r="2038" spans="2:2" x14ac:dyDescent="0.2">
      <c r="B2038" s="109"/>
    </row>
    <row r="2039" spans="2:2" x14ac:dyDescent="0.2">
      <c r="B2039" s="109"/>
    </row>
    <row r="2040" spans="2:2" x14ac:dyDescent="0.2">
      <c r="B2040" s="109"/>
    </row>
    <row r="2041" spans="2:2" x14ac:dyDescent="0.2">
      <c r="B2041" s="109"/>
    </row>
    <row r="2042" spans="2:2" x14ac:dyDescent="0.2">
      <c r="B2042" s="109"/>
    </row>
    <row r="2043" spans="2:2" x14ac:dyDescent="0.2">
      <c r="B2043" s="109"/>
    </row>
    <row r="2044" spans="2:2" x14ac:dyDescent="0.2">
      <c r="B2044" s="109"/>
    </row>
    <row r="2045" spans="2:2" x14ac:dyDescent="0.2">
      <c r="B2045" s="109"/>
    </row>
    <row r="2046" spans="2:2" x14ac:dyDescent="0.2">
      <c r="B2046" s="109"/>
    </row>
    <row r="2047" spans="2:2" x14ac:dyDescent="0.2">
      <c r="B2047" s="109"/>
    </row>
    <row r="2048" spans="2:2" x14ac:dyDescent="0.2">
      <c r="B2048" s="109"/>
    </row>
    <row r="2049" spans="2:2" x14ac:dyDescent="0.2">
      <c r="B2049" s="109"/>
    </row>
    <row r="2050" spans="2:2" x14ac:dyDescent="0.2">
      <c r="B2050" s="109"/>
    </row>
    <row r="2051" spans="2:2" x14ac:dyDescent="0.2">
      <c r="B2051" s="109"/>
    </row>
    <row r="2052" spans="2:2" x14ac:dyDescent="0.2">
      <c r="B2052" s="109"/>
    </row>
    <row r="2053" spans="2:2" x14ac:dyDescent="0.2">
      <c r="B2053" s="109"/>
    </row>
    <row r="2054" spans="2:2" x14ac:dyDescent="0.2">
      <c r="B2054" s="109"/>
    </row>
    <row r="2055" spans="2:2" x14ac:dyDescent="0.2">
      <c r="B2055" s="109"/>
    </row>
    <row r="2056" spans="2:2" x14ac:dyDescent="0.2">
      <c r="B2056" s="109"/>
    </row>
    <row r="2057" spans="2:2" x14ac:dyDescent="0.2">
      <c r="B2057" s="109"/>
    </row>
    <row r="2058" spans="2:2" x14ac:dyDescent="0.2">
      <c r="B2058" s="109"/>
    </row>
    <row r="2059" spans="2:2" x14ac:dyDescent="0.2">
      <c r="B2059" s="109"/>
    </row>
    <row r="2060" spans="2:2" x14ac:dyDescent="0.2">
      <c r="B2060" s="109"/>
    </row>
    <row r="2061" spans="2:2" x14ac:dyDescent="0.2">
      <c r="B2061" s="109"/>
    </row>
    <row r="2062" spans="2:2" x14ac:dyDescent="0.2">
      <c r="B2062" s="109"/>
    </row>
    <row r="2063" spans="2:2" x14ac:dyDescent="0.2">
      <c r="B2063" s="109"/>
    </row>
    <row r="2064" spans="2:2" x14ac:dyDescent="0.2">
      <c r="B2064" s="109"/>
    </row>
    <row r="2065" spans="2:2" x14ac:dyDescent="0.2">
      <c r="B2065" s="109"/>
    </row>
    <row r="2066" spans="2:2" x14ac:dyDescent="0.2">
      <c r="B2066" s="109"/>
    </row>
    <row r="2067" spans="2:2" x14ac:dyDescent="0.2">
      <c r="B2067" s="109"/>
    </row>
    <row r="2068" spans="2:2" x14ac:dyDescent="0.2">
      <c r="B2068" s="109"/>
    </row>
    <row r="2069" spans="2:2" x14ac:dyDescent="0.2">
      <c r="B2069" s="109"/>
    </row>
    <row r="2070" spans="2:2" x14ac:dyDescent="0.2">
      <c r="B2070" s="109"/>
    </row>
    <row r="2071" spans="2:2" x14ac:dyDescent="0.2">
      <c r="B2071" s="109"/>
    </row>
    <row r="2072" spans="2:2" x14ac:dyDescent="0.2">
      <c r="B2072" s="109"/>
    </row>
    <row r="2073" spans="2:2" x14ac:dyDescent="0.2">
      <c r="B2073" s="109"/>
    </row>
    <row r="2074" spans="2:2" x14ac:dyDescent="0.2">
      <c r="B2074" s="109"/>
    </row>
    <row r="2075" spans="2:2" x14ac:dyDescent="0.2">
      <c r="B2075" s="109"/>
    </row>
    <row r="2076" spans="2:2" x14ac:dyDescent="0.2">
      <c r="B2076" s="109"/>
    </row>
    <row r="2077" spans="2:2" x14ac:dyDescent="0.2">
      <c r="B2077" s="109"/>
    </row>
    <row r="2078" spans="2:2" x14ac:dyDescent="0.2">
      <c r="B2078" s="109"/>
    </row>
    <row r="2079" spans="2:2" x14ac:dyDescent="0.2">
      <c r="B2079" s="109"/>
    </row>
    <row r="2080" spans="2:2" x14ac:dyDescent="0.2">
      <c r="B2080" s="109"/>
    </row>
    <row r="2081" spans="2:2" x14ac:dyDescent="0.2">
      <c r="B2081" s="109"/>
    </row>
    <row r="2082" spans="2:2" x14ac:dyDescent="0.2">
      <c r="B2082" s="109"/>
    </row>
    <row r="2083" spans="2:2" x14ac:dyDescent="0.2">
      <c r="B2083" s="109"/>
    </row>
    <row r="2084" spans="2:2" x14ac:dyDescent="0.2">
      <c r="B2084" s="109"/>
    </row>
    <row r="2085" spans="2:2" x14ac:dyDescent="0.2">
      <c r="B2085" s="109"/>
    </row>
    <row r="2086" spans="2:2" x14ac:dyDescent="0.2">
      <c r="B2086" s="109"/>
    </row>
    <row r="2087" spans="2:2" x14ac:dyDescent="0.2">
      <c r="B2087" s="109"/>
    </row>
    <row r="2088" spans="2:2" x14ac:dyDescent="0.2">
      <c r="B2088" s="109"/>
    </row>
    <row r="2089" spans="2:2" x14ac:dyDescent="0.2">
      <c r="B2089" s="109"/>
    </row>
    <row r="2090" spans="2:2" x14ac:dyDescent="0.2">
      <c r="B2090" s="109"/>
    </row>
    <row r="2091" spans="2:2" x14ac:dyDescent="0.2">
      <c r="B2091" s="109"/>
    </row>
    <row r="2092" spans="2:2" x14ac:dyDescent="0.2">
      <c r="B2092" s="109"/>
    </row>
    <row r="2093" spans="2:2" x14ac:dyDescent="0.2">
      <c r="B2093" s="109"/>
    </row>
    <row r="2094" spans="2:2" x14ac:dyDescent="0.2">
      <c r="B2094" s="109"/>
    </row>
    <row r="2095" spans="2:2" x14ac:dyDescent="0.2">
      <c r="B2095" s="109"/>
    </row>
    <row r="2096" spans="2:2" x14ac:dyDescent="0.2">
      <c r="B2096" s="109"/>
    </row>
    <row r="2097" spans="2:2" x14ac:dyDescent="0.2">
      <c r="B2097" s="109"/>
    </row>
    <row r="2098" spans="2:2" x14ac:dyDescent="0.2">
      <c r="B2098" s="109"/>
    </row>
    <row r="2099" spans="2:2" x14ac:dyDescent="0.2">
      <c r="B2099" s="109"/>
    </row>
    <row r="2100" spans="2:2" x14ac:dyDescent="0.2">
      <c r="B2100" s="109"/>
    </row>
    <row r="2101" spans="2:2" x14ac:dyDescent="0.2">
      <c r="B2101" s="109"/>
    </row>
    <row r="2102" spans="2:2" x14ac:dyDescent="0.2">
      <c r="B2102" s="109"/>
    </row>
    <row r="2103" spans="2:2" x14ac:dyDescent="0.2">
      <c r="B2103" s="109"/>
    </row>
    <row r="2104" spans="2:2" x14ac:dyDescent="0.2">
      <c r="B2104" s="109"/>
    </row>
    <row r="2105" spans="2:2" x14ac:dyDescent="0.2">
      <c r="B2105" s="109"/>
    </row>
    <row r="2106" spans="2:2" x14ac:dyDescent="0.2">
      <c r="B2106" s="109"/>
    </row>
    <row r="2107" spans="2:2" x14ac:dyDescent="0.2">
      <c r="B2107" s="109"/>
    </row>
    <row r="2108" spans="2:2" x14ac:dyDescent="0.2">
      <c r="B2108" s="109"/>
    </row>
    <row r="2109" spans="2:2" x14ac:dyDescent="0.2">
      <c r="B2109" s="109"/>
    </row>
    <row r="2110" spans="2:2" x14ac:dyDescent="0.2">
      <c r="B2110" s="109"/>
    </row>
    <row r="2111" spans="2:2" x14ac:dyDescent="0.2">
      <c r="B2111" s="109"/>
    </row>
    <row r="2112" spans="2:2" x14ac:dyDescent="0.2">
      <c r="B2112" s="109"/>
    </row>
    <row r="2113" spans="2:2" x14ac:dyDescent="0.2">
      <c r="B2113" s="109"/>
    </row>
    <row r="2114" spans="2:2" x14ac:dyDescent="0.2">
      <c r="B2114" s="109"/>
    </row>
    <row r="2115" spans="2:2" x14ac:dyDescent="0.2">
      <c r="B2115" s="109"/>
    </row>
    <row r="2116" spans="2:2" x14ac:dyDescent="0.2">
      <c r="B2116" s="109"/>
    </row>
    <row r="2117" spans="2:2" x14ac:dyDescent="0.2">
      <c r="B2117" s="109"/>
    </row>
    <row r="2118" spans="2:2" x14ac:dyDescent="0.2">
      <c r="B2118" s="109"/>
    </row>
    <row r="2119" spans="2:2" x14ac:dyDescent="0.2">
      <c r="B2119" s="109"/>
    </row>
    <row r="2120" spans="2:2" x14ac:dyDescent="0.2">
      <c r="B2120" s="109"/>
    </row>
    <row r="2121" spans="2:2" x14ac:dyDescent="0.2">
      <c r="B2121" s="109"/>
    </row>
    <row r="2122" spans="2:2" x14ac:dyDescent="0.2">
      <c r="B2122" s="109"/>
    </row>
    <row r="2123" spans="2:2" x14ac:dyDescent="0.2">
      <c r="B2123" s="109"/>
    </row>
    <row r="2124" spans="2:2" x14ac:dyDescent="0.2">
      <c r="B2124" s="109"/>
    </row>
    <row r="2125" spans="2:2" x14ac:dyDescent="0.2">
      <c r="B2125" s="109"/>
    </row>
    <row r="2126" spans="2:2" x14ac:dyDescent="0.2">
      <c r="B2126" s="109"/>
    </row>
    <row r="2127" spans="2:2" x14ac:dyDescent="0.2">
      <c r="B2127" s="109"/>
    </row>
    <row r="2128" spans="2:2" x14ac:dyDescent="0.2">
      <c r="B2128" s="109"/>
    </row>
    <row r="2129" spans="2:2" x14ac:dyDescent="0.2">
      <c r="B2129" s="109"/>
    </row>
    <row r="2130" spans="2:2" x14ac:dyDescent="0.2">
      <c r="B2130" s="109"/>
    </row>
    <row r="2131" spans="2:2" x14ac:dyDescent="0.2">
      <c r="B2131" s="109"/>
    </row>
    <row r="2132" spans="2:2" x14ac:dyDescent="0.2">
      <c r="B2132" s="109"/>
    </row>
    <row r="2133" spans="2:2" x14ac:dyDescent="0.2">
      <c r="B2133" s="109"/>
    </row>
    <row r="2134" spans="2:2" x14ac:dyDescent="0.2">
      <c r="B2134" s="109"/>
    </row>
    <row r="2135" spans="2:2" x14ac:dyDescent="0.2">
      <c r="B2135" s="109"/>
    </row>
    <row r="2136" spans="2:2" x14ac:dyDescent="0.2">
      <c r="B2136" s="109"/>
    </row>
    <row r="2137" spans="2:2" x14ac:dyDescent="0.2">
      <c r="B2137" s="109"/>
    </row>
    <row r="2138" spans="2:2" x14ac:dyDescent="0.2">
      <c r="B2138" s="109"/>
    </row>
    <row r="2139" spans="2:2" x14ac:dyDescent="0.2">
      <c r="B2139" s="109"/>
    </row>
    <row r="2140" spans="2:2" x14ac:dyDescent="0.2">
      <c r="B2140" s="109"/>
    </row>
    <row r="2141" spans="2:2" x14ac:dyDescent="0.2">
      <c r="B2141" s="109"/>
    </row>
    <row r="2142" spans="2:2" x14ac:dyDescent="0.2">
      <c r="B2142" s="109"/>
    </row>
    <row r="2143" spans="2:2" x14ac:dyDescent="0.2">
      <c r="B2143" s="109"/>
    </row>
    <row r="2144" spans="2:2" x14ac:dyDescent="0.2">
      <c r="B2144" s="109"/>
    </row>
    <row r="2145" spans="2:2" x14ac:dyDescent="0.2">
      <c r="B2145" s="109"/>
    </row>
    <row r="2146" spans="2:2" x14ac:dyDescent="0.2">
      <c r="B2146" s="109"/>
    </row>
    <row r="2147" spans="2:2" x14ac:dyDescent="0.2">
      <c r="B2147" s="109"/>
    </row>
    <row r="2148" spans="2:2" x14ac:dyDescent="0.2">
      <c r="B2148" s="109"/>
    </row>
    <row r="2149" spans="2:2" x14ac:dyDescent="0.2">
      <c r="B2149" s="109"/>
    </row>
    <row r="2150" spans="2:2" x14ac:dyDescent="0.2">
      <c r="B2150" s="109"/>
    </row>
    <row r="2151" spans="2:2" x14ac:dyDescent="0.2">
      <c r="B2151" s="109"/>
    </row>
    <row r="2152" spans="2:2" x14ac:dyDescent="0.2">
      <c r="B2152" s="109"/>
    </row>
    <row r="2153" spans="2:2" x14ac:dyDescent="0.2">
      <c r="B2153" s="109"/>
    </row>
    <row r="2154" spans="2:2" x14ac:dyDescent="0.2">
      <c r="B2154" s="109"/>
    </row>
    <row r="2155" spans="2:2" x14ac:dyDescent="0.2">
      <c r="B2155" s="109"/>
    </row>
    <row r="2156" spans="2:2" x14ac:dyDescent="0.2">
      <c r="B2156" s="109"/>
    </row>
    <row r="2157" spans="2:2" x14ac:dyDescent="0.2">
      <c r="B2157" s="109"/>
    </row>
    <row r="2158" spans="2:2" x14ac:dyDescent="0.2">
      <c r="B2158" s="109"/>
    </row>
    <row r="2159" spans="2:2" x14ac:dyDescent="0.2">
      <c r="B2159" s="109"/>
    </row>
    <row r="2160" spans="2:2" x14ac:dyDescent="0.2">
      <c r="B2160" s="109"/>
    </row>
    <row r="2161" spans="2:2" x14ac:dyDescent="0.2">
      <c r="B2161" s="109"/>
    </row>
    <row r="2162" spans="2:2" x14ac:dyDescent="0.2">
      <c r="B2162" s="109"/>
    </row>
    <row r="2163" spans="2:2" x14ac:dyDescent="0.2">
      <c r="B2163" s="109"/>
    </row>
    <row r="2164" spans="2:2" x14ac:dyDescent="0.2">
      <c r="B2164" s="109"/>
    </row>
    <row r="2165" spans="2:2" x14ac:dyDescent="0.2">
      <c r="B2165" s="109"/>
    </row>
    <row r="2166" spans="2:2" x14ac:dyDescent="0.2">
      <c r="B2166" s="109"/>
    </row>
    <row r="2167" spans="2:2" x14ac:dyDescent="0.2">
      <c r="B2167" s="109"/>
    </row>
    <row r="2168" spans="2:2" x14ac:dyDescent="0.2">
      <c r="B2168" s="109"/>
    </row>
    <row r="2169" spans="2:2" x14ac:dyDescent="0.2">
      <c r="B2169" s="109"/>
    </row>
    <row r="2170" spans="2:2" x14ac:dyDescent="0.2">
      <c r="B2170" s="109"/>
    </row>
    <row r="2171" spans="2:2" x14ac:dyDescent="0.2">
      <c r="B2171" s="109"/>
    </row>
    <row r="2172" spans="2:2" x14ac:dyDescent="0.2">
      <c r="B2172" s="109"/>
    </row>
    <row r="2173" spans="2:2" x14ac:dyDescent="0.2">
      <c r="B2173" s="109"/>
    </row>
    <row r="2174" spans="2:2" x14ac:dyDescent="0.2">
      <c r="B2174" s="109"/>
    </row>
    <row r="2175" spans="2:2" x14ac:dyDescent="0.2">
      <c r="B2175" s="109"/>
    </row>
    <row r="2176" spans="2:2" x14ac:dyDescent="0.2">
      <c r="B2176" s="109"/>
    </row>
    <row r="2177" spans="2:2" x14ac:dyDescent="0.2">
      <c r="B2177" s="109"/>
    </row>
    <row r="2178" spans="2:2" x14ac:dyDescent="0.2">
      <c r="B2178" s="109"/>
    </row>
    <row r="2179" spans="2:2" x14ac:dyDescent="0.2">
      <c r="B2179" s="109"/>
    </row>
    <row r="2180" spans="2:2" x14ac:dyDescent="0.2">
      <c r="B2180" s="109"/>
    </row>
    <row r="2181" spans="2:2" x14ac:dyDescent="0.2">
      <c r="B2181" s="109"/>
    </row>
    <row r="2182" spans="2:2" x14ac:dyDescent="0.2">
      <c r="B2182" s="109"/>
    </row>
    <row r="2183" spans="2:2" x14ac:dyDescent="0.2">
      <c r="B2183" s="109"/>
    </row>
    <row r="2184" spans="2:2" x14ac:dyDescent="0.2">
      <c r="B2184" s="109"/>
    </row>
    <row r="2185" spans="2:2" x14ac:dyDescent="0.2">
      <c r="B2185" s="109"/>
    </row>
    <row r="2186" spans="2:2" x14ac:dyDescent="0.2">
      <c r="B2186" s="109"/>
    </row>
    <row r="2187" spans="2:2" x14ac:dyDescent="0.2">
      <c r="B2187" s="109"/>
    </row>
    <row r="2188" spans="2:2" x14ac:dyDescent="0.2">
      <c r="B2188" s="109"/>
    </row>
    <row r="2189" spans="2:2" x14ac:dyDescent="0.2">
      <c r="B2189" s="109"/>
    </row>
    <row r="2190" spans="2:2" x14ac:dyDescent="0.2">
      <c r="B2190" s="109"/>
    </row>
    <row r="2191" spans="2:2" x14ac:dyDescent="0.2">
      <c r="B2191" s="109"/>
    </row>
    <row r="2192" spans="2:2" x14ac:dyDescent="0.2">
      <c r="B2192" s="109"/>
    </row>
    <row r="2193" spans="2:2" x14ac:dyDescent="0.2">
      <c r="B2193" s="109"/>
    </row>
    <row r="2194" spans="2:2" x14ac:dyDescent="0.2">
      <c r="B2194" s="109"/>
    </row>
    <row r="2195" spans="2:2" x14ac:dyDescent="0.2">
      <c r="B2195" s="109"/>
    </row>
    <row r="2196" spans="2:2" x14ac:dyDescent="0.2">
      <c r="B2196" s="109"/>
    </row>
    <row r="2197" spans="2:2" x14ac:dyDescent="0.2">
      <c r="B2197" s="109"/>
    </row>
    <row r="2198" spans="2:2" x14ac:dyDescent="0.2">
      <c r="B2198" s="109"/>
    </row>
    <row r="2199" spans="2:2" x14ac:dyDescent="0.2">
      <c r="B2199" s="109"/>
    </row>
    <row r="2200" spans="2:2" x14ac:dyDescent="0.2">
      <c r="B2200" s="109"/>
    </row>
    <row r="2201" spans="2:2" x14ac:dyDescent="0.2">
      <c r="B2201" s="109"/>
    </row>
    <row r="2202" spans="2:2" x14ac:dyDescent="0.2">
      <c r="B2202" s="109"/>
    </row>
    <row r="2203" spans="2:2" x14ac:dyDescent="0.2">
      <c r="B2203" s="109"/>
    </row>
    <row r="2204" spans="2:2" x14ac:dyDescent="0.2">
      <c r="B2204" s="109"/>
    </row>
    <row r="2205" spans="2:2" x14ac:dyDescent="0.2">
      <c r="B2205" s="109"/>
    </row>
    <row r="2206" spans="2:2" x14ac:dyDescent="0.2">
      <c r="B2206" s="109"/>
    </row>
    <row r="2207" spans="2:2" x14ac:dyDescent="0.2">
      <c r="B2207" s="109"/>
    </row>
    <row r="2208" spans="2:2" x14ac:dyDescent="0.2">
      <c r="B2208" s="109"/>
    </row>
    <row r="2209" spans="2:2" x14ac:dyDescent="0.2">
      <c r="B2209" s="109"/>
    </row>
    <row r="2210" spans="2:2" x14ac:dyDescent="0.2">
      <c r="B2210" s="109"/>
    </row>
    <row r="2211" spans="2:2" x14ac:dyDescent="0.2">
      <c r="B2211" s="109"/>
    </row>
    <row r="2212" spans="2:2" x14ac:dyDescent="0.2">
      <c r="B2212" s="109"/>
    </row>
    <row r="2213" spans="2:2" x14ac:dyDescent="0.2">
      <c r="B2213" s="109"/>
    </row>
    <row r="2214" spans="2:2" x14ac:dyDescent="0.2">
      <c r="B2214" s="109"/>
    </row>
    <row r="2215" spans="2:2" x14ac:dyDescent="0.2">
      <c r="B2215" s="109"/>
    </row>
    <row r="2216" spans="2:2" x14ac:dyDescent="0.2">
      <c r="B2216" s="109"/>
    </row>
    <row r="2217" spans="2:2" x14ac:dyDescent="0.2">
      <c r="B2217" s="109"/>
    </row>
    <row r="2218" spans="2:2" x14ac:dyDescent="0.2">
      <c r="B2218" s="109"/>
    </row>
    <row r="2219" spans="2:2" x14ac:dyDescent="0.2">
      <c r="B2219" s="109"/>
    </row>
    <row r="2220" spans="2:2" x14ac:dyDescent="0.2">
      <c r="B2220" s="109"/>
    </row>
    <row r="2221" spans="2:2" x14ac:dyDescent="0.2">
      <c r="B2221" s="109"/>
    </row>
    <row r="2222" spans="2:2" x14ac:dyDescent="0.2">
      <c r="B2222" s="109"/>
    </row>
    <row r="2223" spans="2:2" x14ac:dyDescent="0.2">
      <c r="B2223" s="109"/>
    </row>
    <row r="2224" spans="2:2" x14ac:dyDescent="0.2">
      <c r="B2224" s="109"/>
    </row>
    <row r="2225" spans="2:2" x14ac:dyDescent="0.2">
      <c r="B2225" s="109"/>
    </row>
    <row r="2226" spans="2:2" x14ac:dyDescent="0.2">
      <c r="B2226" s="109"/>
    </row>
    <row r="2227" spans="2:2" x14ac:dyDescent="0.2">
      <c r="B2227" s="109"/>
    </row>
    <row r="2228" spans="2:2" x14ac:dyDescent="0.2">
      <c r="B2228" s="109"/>
    </row>
    <row r="2229" spans="2:2" x14ac:dyDescent="0.2">
      <c r="B2229" s="109"/>
    </row>
    <row r="2230" spans="2:2" x14ac:dyDescent="0.2">
      <c r="B2230" s="109"/>
    </row>
    <row r="2231" spans="2:2" x14ac:dyDescent="0.2">
      <c r="B2231" s="109"/>
    </row>
    <row r="2232" spans="2:2" x14ac:dyDescent="0.2">
      <c r="B2232" s="109"/>
    </row>
    <row r="2233" spans="2:2" x14ac:dyDescent="0.2">
      <c r="B2233" s="109"/>
    </row>
    <row r="2234" spans="2:2" x14ac:dyDescent="0.2">
      <c r="B2234" s="109"/>
    </row>
    <row r="2235" spans="2:2" x14ac:dyDescent="0.2">
      <c r="B2235" s="109"/>
    </row>
    <row r="2236" spans="2:2" x14ac:dyDescent="0.2">
      <c r="B2236" s="109"/>
    </row>
    <row r="2237" spans="2:2" x14ac:dyDescent="0.2">
      <c r="B2237" s="109"/>
    </row>
    <row r="2238" spans="2:2" x14ac:dyDescent="0.2">
      <c r="B2238" s="109"/>
    </row>
    <row r="2239" spans="2:2" x14ac:dyDescent="0.2">
      <c r="B2239" s="109"/>
    </row>
    <row r="2240" spans="2:2" x14ac:dyDescent="0.2">
      <c r="B2240" s="109"/>
    </row>
    <row r="2241" spans="2:2" x14ac:dyDescent="0.2">
      <c r="B2241" s="109"/>
    </row>
    <row r="2242" spans="2:2" x14ac:dyDescent="0.2">
      <c r="B2242" s="109"/>
    </row>
    <row r="2243" spans="2:2" x14ac:dyDescent="0.2">
      <c r="B2243" s="109"/>
    </row>
    <row r="2244" spans="2:2" x14ac:dyDescent="0.2">
      <c r="B2244" s="109"/>
    </row>
    <row r="2245" spans="2:2" x14ac:dyDescent="0.2">
      <c r="B2245" s="109"/>
    </row>
    <row r="2246" spans="2:2" x14ac:dyDescent="0.2">
      <c r="B2246" s="109"/>
    </row>
    <row r="2247" spans="2:2" x14ac:dyDescent="0.2">
      <c r="B2247" s="109"/>
    </row>
    <row r="2248" spans="2:2" x14ac:dyDescent="0.2">
      <c r="B2248" s="109"/>
    </row>
    <row r="2249" spans="2:2" x14ac:dyDescent="0.2">
      <c r="B2249" s="109"/>
    </row>
    <row r="2250" spans="2:2" x14ac:dyDescent="0.2">
      <c r="B2250" s="109"/>
    </row>
    <row r="2251" spans="2:2" x14ac:dyDescent="0.2">
      <c r="B2251" s="109"/>
    </row>
    <row r="2252" spans="2:2" x14ac:dyDescent="0.2">
      <c r="B2252" s="109"/>
    </row>
    <row r="2253" spans="2:2" x14ac:dyDescent="0.2">
      <c r="B2253" s="109"/>
    </row>
    <row r="2254" spans="2:2" x14ac:dyDescent="0.2">
      <c r="B2254" s="109"/>
    </row>
    <row r="2255" spans="2:2" x14ac:dyDescent="0.2">
      <c r="B2255" s="109"/>
    </row>
    <row r="2256" spans="2:2" x14ac:dyDescent="0.2">
      <c r="B2256" s="109"/>
    </row>
    <row r="2257" spans="2:2" x14ac:dyDescent="0.2">
      <c r="B2257" s="109"/>
    </row>
    <row r="2258" spans="2:2" x14ac:dyDescent="0.2">
      <c r="B2258" s="109"/>
    </row>
    <row r="2259" spans="2:2" x14ac:dyDescent="0.2">
      <c r="B2259" s="109"/>
    </row>
    <row r="2260" spans="2:2" x14ac:dyDescent="0.2">
      <c r="B2260" s="109"/>
    </row>
    <row r="2261" spans="2:2" x14ac:dyDescent="0.2">
      <c r="B2261" s="109"/>
    </row>
    <row r="2262" spans="2:2" x14ac:dyDescent="0.2">
      <c r="B2262" s="109"/>
    </row>
    <row r="2263" spans="2:2" x14ac:dyDescent="0.2">
      <c r="B2263" s="109"/>
    </row>
    <row r="2264" spans="2:2" x14ac:dyDescent="0.2">
      <c r="B2264" s="109"/>
    </row>
    <row r="2265" spans="2:2" x14ac:dyDescent="0.2">
      <c r="B2265" s="109"/>
    </row>
    <row r="2266" spans="2:2" x14ac:dyDescent="0.2">
      <c r="B2266" s="109"/>
    </row>
    <row r="2267" spans="2:2" x14ac:dyDescent="0.2">
      <c r="B2267" s="109"/>
    </row>
    <row r="2268" spans="2:2" x14ac:dyDescent="0.2">
      <c r="B2268" s="109"/>
    </row>
    <row r="2269" spans="2:2" x14ac:dyDescent="0.2">
      <c r="B2269" s="109"/>
    </row>
    <row r="2270" spans="2:2" x14ac:dyDescent="0.2">
      <c r="B2270" s="109"/>
    </row>
    <row r="2271" spans="2:2" x14ac:dyDescent="0.2">
      <c r="B2271" s="109"/>
    </row>
    <row r="2272" spans="2:2" x14ac:dyDescent="0.2">
      <c r="B2272" s="109"/>
    </row>
    <row r="2273" spans="2:2" x14ac:dyDescent="0.2">
      <c r="B2273" s="109"/>
    </row>
    <row r="2274" spans="2:2" x14ac:dyDescent="0.2">
      <c r="B2274" s="109"/>
    </row>
    <row r="2275" spans="2:2" x14ac:dyDescent="0.2">
      <c r="B2275" s="109"/>
    </row>
    <row r="2276" spans="2:2" x14ac:dyDescent="0.2">
      <c r="B2276" s="109"/>
    </row>
    <row r="2277" spans="2:2" x14ac:dyDescent="0.2">
      <c r="B2277" s="109"/>
    </row>
    <row r="2278" spans="2:2" x14ac:dyDescent="0.2">
      <c r="B2278" s="109"/>
    </row>
    <row r="2279" spans="2:2" x14ac:dyDescent="0.2">
      <c r="B2279" s="109"/>
    </row>
    <row r="2280" spans="2:2" x14ac:dyDescent="0.2">
      <c r="B2280" s="109"/>
    </row>
    <row r="2281" spans="2:2" x14ac:dyDescent="0.2">
      <c r="B2281" s="109"/>
    </row>
    <row r="2282" spans="2:2" x14ac:dyDescent="0.2">
      <c r="B2282" s="109"/>
    </row>
    <row r="2283" spans="2:2" x14ac:dyDescent="0.2">
      <c r="B2283" s="109"/>
    </row>
    <row r="2284" spans="2:2" x14ac:dyDescent="0.2">
      <c r="B2284" s="109"/>
    </row>
    <row r="2285" spans="2:2" x14ac:dyDescent="0.2">
      <c r="B2285" s="109"/>
    </row>
    <row r="2286" spans="2:2" x14ac:dyDescent="0.2">
      <c r="B2286" s="109"/>
    </row>
    <row r="2287" spans="2:2" x14ac:dyDescent="0.2">
      <c r="B2287" s="109"/>
    </row>
    <row r="2288" spans="2:2" x14ac:dyDescent="0.2">
      <c r="B2288" s="109"/>
    </row>
    <row r="2289" spans="2:2" x14ac:dyDescent="0.2">
      <c r="B2289" s="109"/>
    </row>
    <row r="2290" spans="2:2" x14ac:dyDescent="0.2">
      <c r="B2290" s="109"/>
    </row>
    <row r="2291" spans="2:2" x14ac:dyDescent="0.2">
      <c r="B2291" s="109"/>
    </row>
    <row r="2292" spans="2:2" x14ac:dyDescent="0.2">
      <c r="B2292" s="109"/>
    </row>
    <row r="2293" spans="2:2" x14ac:dyDescent="0.2">
      <c r="B2293" s="109"/>
    </row>
    <row r="2294" spans="2:2" x14ac:dyDescent="0.2">
      <c r="B2294" s="109"/>
    </row>
    <row r="2295" spans="2:2" x14ac:dyDescent="0.2">
      <c r="B2295" s="109"/>
    </row>
    <row r="2296" spans="2:2" x14ac:dyDescent="0.2">
      <c r="B2296" s="109"/>
    </row>
    <row r="2297" spans="2:2" x14ac:dyDescent="0.2">
      <c r="B2297" s="109"/>
    </row>
    <row r="2298" spans="2:2" x14ac:dyDescent="0.2">
      <c r="B2298" s="109"/>
    </row>
    <row r="2299" spans="2:2" x14ac:dyDescent="0.2">
      <c r="B2299" s="109"/>
    </row>
    <row r="2300" spans="2:2" x14ac:dyDescent="0.2">
      <c r="B2300" s="109"/>
    </row>
    <row r="2301" spans="2:2" x14ac:dyDescent="0.2">
      <c r="B2301" s="109"/>
    </row>
    <row r="2302" spans="2:2" x14ac:dyDescent="0.2">
      <c r="B2302" s="109"/>
    </row>
    <row r="2303" spans="2:2" x14ac:dyDescent="0.2">
      <c r="B2303" s="109"/>
    </row>
    <row r="2304" spans="2:2" x14ac:dyDescent="0.2">
      <c r="B2304" s="109"/>
    </row>
    <row r="2305" spans="2:2" x14ac:dyDescent="0.2">
      <c r="B2305" s="109"/>
    </row>
    <row r="2306" spans="2:2" x14ac:dyDescent="0.2">
      <c r="B2306" s="109"/>
    </row>
    <row r="2307" spans="2:2" x14ac:dyDescent="0.2">
      <c r="B2307" s="109"/>
    </row>
    <row r="2308" spans="2:2" x14ac:dyDescent="0.2">
      <c r="B2308" s="109"/>
    </row>
    <row r="2309" spans="2:2" x14ac:dyDescent="0.2">
      <c r="B2309" s="109"/>
    </row>
    <row r="2310" spans="2:2" x14ac:dyDescent="0.2">
      <c r="B2310" s="109"/>
    </row>
    <row r="2311" spans="2:2" x14ac:dyDescent="0.2">
      <c r="B2311" s="109"/>
    </row>
    <row r="2312" spans="2:2" x14ac:dyDescent="0.2">
      <c r="B2312" s="109"/>
    </row>
    <row r="2313" spans="2:2" x14ac:dyDescent="0.2">
      <c r="B2313" s="109"/>
    </row>
    <row r="2314" spans="2:2" x14ac:dyDescent="0.2">
      <c r="B2314" s="109"/>
    </row>
    <row r="2315" spans="2:2" x14ac:dyDescent="0.2">
      <c r="B2315" s="109"/>
    </row>
    <row r="2316" spans="2:2" x14ac:dyDescent="0.2">
      <c r="B2316" s="109"/>
    </row>
    <row r="2317" spans="2:2" x14ac:dyDescent="0.2">
      <c r="B2317" s="109"/>
    </row>
    <row r="2318" spans="2:2" x14ac:dyDescent="0.2">
      <c r="B2318" s="109"/>
    </row>
    <row r="2319" spans="2:2" x14ac:dyDescent="0.2">
      <c r="B2319" s="109"/>
    </row>
    <row r="2320" spans="2:2" x14ac:dyDescent="0.2">
      <c r="B2320" s="109"/>
    </row>
    <row r="2321" spans="2:2" x14ac:dyDescent="0.2">
      <c r="B2321" s="109"/>
    </row>
    <row r="2322" spans="2:2" x14ac:dyDescent="0.2">
      <c r="B2322" s="109"/>
    </row>
    <row r="2323" spans="2:2" x14ac:dyDescent="0.2">
      <c r="B2323" s="109"/>
    </row>
    <row r="2324" spans="2:2" x14ac:dyDescent="0.2">
      <c r="B2324" s="109"/>
    </row>
    <row r="2325" spans="2:2" x14ac:dyDescent="0.2">
      <c r="B2325" s="109"/>
    </row>
    <row r="2326" spans="2:2" x14ac:dyDescent="0.2">
      <c r="B2326" s="109"/>
    </row>
    <row r="2327" spans="2:2" x14ac:dyDescent="0.2">
      <c r="B2327" s="109"/>
    </row>
    <row r="2328" spans="2:2" x14ac:dyDescent="0.2">
      <c r="B2328" s="109"/>
    </row>
    <row r="2329" spans="2:2" x14ac:dyDescent="0.2">
      <c r="B2329" s="109"/>
    </row>
    <row r="2330" spans="2:2" x14ac:dyDescent="0.2">
      <c r="B2330" s="109"/>
    </row>
    <row r="2331" spans="2:2" x14ac:dyDescent="0.2">
      <c r="B2331" s="109"/>
    </row>
    <row r="2332" spans="2:2" x14ac:dyDescent="0.2">
      <c r="B2332" s="109"/>
    </row>
    <row r="2333" spans="2:2" x14ac:dyDescent="0.2">
      <c r="B2333" s="109"/>
    </row>
    <row r="2334" spans="2:2" x14ac:dyDescent="0.2">
      <c r="B2334" s="109"/>
    </row>
    <row r="2335" spans="2:2" x14ac:dyDescent="0.2">
      <c r="B2335" s="109"/>
    </row>
    <row r="2336" spans="2:2" x14ac:dyDescent="0.2">
      <c r="B2336" s="109"/>
    </row>
    <row r="2337" spans="2:2" x14ac:dyDescent="0.2">
      <c r="B2337" s="109"/>
    </row>
    <row r="2338" spans="2:2" x14ac:dyDescent="0.2">
      <c r="B2338" s="109"/>
    </row>
    <row r="2339" spans="2:2" x14ac:dyDescent="0.2">
      <c r="B2339" s="109"/>
    </row>
    <row r="2340" spans="2:2" x14ac:dyDescent="0.2">
      <c r="B2340" s="109"/>
    </row>
    <row r="2341" spans="2:2" x14ac:dyDescent="0.2">
      <c r="B2341" s="109"/>
    </row>
    <row r="2342" spans="2:2" x14ac:dyDescent="0.2">
      <c r="B2342" s="109"/>
    </row>
    <row r="2343" spans="2:2" x14ac:dyDescent="0.2">
      <c r="B2343" s="109"/>
    </row>
    <row r="2344" spans="2:2" x14ac:dyDescent="0.2">
      <c r="B2344" s="109"/>
    </row>
    <row r="2345" spans="2:2" x14ac:dyDescent="0.2">
      <c r="B2345" s="109"/>
    </row>
    <row r="2346" spans="2:2" x14ac:dyDescent="0.2">
      <c r="B2346" s="109"/>
    </row>
    <row r="2347" spans="2:2" x14ac:dyDescent="0.2">
      <c r="B2347" s="109"/>
    </row>
    <row r="2348" spans="2:2" x14ac:dyDescent="0.2">
      <c r="B2348" s="109"/>
    </row>
    <row r="2349" spans="2:2" x14ac:dyDescent="0.2">
      <c r="B2349" s="109"/>
    </row>
    <row r="2350" spans="2:2" x14ac:dyDescent="0.2">
      <c r="B2350" s="109"/>
    </row>
    <row r="2351" spans="2:2" x14ac:dyDescent="0.2">
      <c r="B2351" s="109"/>
    </row>
    <row r="2352" spans="2:2" x14ac:dyDescent="0.2">
      <c r="B2352" s="109"/>
    </row>
    <row r="2353" spans="2:2" x14ac:dyDescent="0.2">
      <c r="B2353" s="109"/>
    </row>
    <row r="2354" spans="2:2" x14ac:dyDescent="0.2">
      <c r="B2354" s="109"/>
    </row>
    <row r="2355" spans="2:2" x14ac:dyDescent="0.2">
      <c r="B2355" s="109"/>
    </row>
    <row r="2356" spans="2:2" x14ac:dyDescent="0.2">
      <c r="B2356" s="109"/>
    </row>
    <row r="2357" spans="2:2" x14ac:dyDescent="0.2">
      <c r="B2357" s="109"/>
    </row>
    <row r="2358" spans="2:2" x14ac:dyDescent="0.2">
      <c r="B2358" s="109"/>
    </row>
    <row r="2359" spans="2:2" x14ac:dyDescent="0.2">
      <c r="B2359" s="109"/>
    </row>
    <row r="2360" spans="2:2" x14ac:dyDescent="0.2">
      <c r="B2360" s="109"/>
    </row>
    <row r="2361" spans="2:2" x14ac:dyDescent="0.2">
      <c r="B2361" s="109"/>
    </row>
    <row r="2362" spans="2:2" x14ac:dyDescent="0.2">
      <c r="B2362" s="109"/>
    </row>
    <row r="2363" spans="2:2" x14ac:dyDescent="0.2">
      <c r="B2363" s="109"/>
    </row>
    <row r="2364" spans="2:2" x14ac:dyDescent="0.2">
      <c r="B2364" s="109"/>
    </row>
    <row r="2365" spans="2:2" x14ac:dyDescent="0.2">
      <c r="B2365" s="109"/>
    </row>
    <row r="2366" spans="2:2" x14ac:dyDescent="0.2">
      <c r="B2366" s="109"/>
    </row>
    <row r="2367" spans="2:2" x14ac:dyDescent="0.2">
      <c r="B2367" s="109"/>
    </row>
    <row r="2368" spans="2:2" x14ac:dyDescent="0.2">
      <c r="B2368" s="109"/>
    </row>
    <row r="2369" spans="2:2" x14ac:dyDescent="0.2">
      <c r="B2369" s="109"/>
    </row>
    <row r="2370" spans="2:2" x14ac:dyDescent="0.2">
      <c r="B2370" s="109"/>
    </row>
    <row r="2371" spans="2:2" x14ac:dyDescent="0.2">
      <c r="B2371" s="109"/>
    </row>
    <row r="2372" spans="2:2" x14ac:dyDescent="0.2">
      <c r="B2372" s="109"/>
    </row>
    <row r="2373" spans="2:2" x14ac:dyDescent="0.2">
      <c r="B2373" s="109"/>
    </row>
    <row r="2374" spans="2:2" x14ac:dyDescent="0.2">
      <c r="B2374" s="109"/>
    </row>
    <row r="2375" spans="2:2" x14ac:dyDescent="0.2">
      <c r="B2375" s="109"/>
    </row>
    <row r="2376" spans="2:2" x14ac:dyDescent="0.2">
      <c r="B2376" s="109"/>
    </row>
    <row r="2377" spans="2:2" x14ac:dyDescent="0.2">
      <c r="B2377" s="109"/>
    </row>
    <row r="2378" spans="2:2" x14ac:dyDescent="0.2">
      <c r="B2378" s="109"/>
    </row>
    <row r="2379" spans="2:2" x14ac:dyDescent="0.2">
      <c r="B2379" s="109"/>
    </row>
    <row r="2380" spans="2:2" x14ac:dyDescent="0.2">
      <c r="B2380" s="109"/>
    </row>
    <row r="2381" spans="2:2" x14ac:dyDescent="0.2">
      <c r="B2381" s="109"/>
    </row>
    <row r="2382" spans="2:2" x14ac:dyDescent="0.2">
      <c r="B2382" s="109"/>
    </row>
    <row r="2383" spans="2:2" x14ac:dyDescent="0.2">
      <c r="B2383" s="109"/>
    </row>
    <row r="2384" spans="2:2" x14ac:dyDescent="0.2">
      <c r="B2384" s="109"/>
    </row>
    <row r="2385" spans="2:2" x14ac:dyDescent="0.2">
      <c r="B2385" s="109"/>
    </row>
    <row r="2386" spans="2:2" x14ac:dyDescent="0.2">
      <c r="B2386" s="109"/>
    </row>
    <row r="2387" spans="2:2" x14ac:dyDescent="0.2">
      <c r="B2387" s="109"/>
    </row>
    <row r="2388" spans="2:2" x14ac:dyDescent="0.2">
      <c r="B2388" s="109"/>
    </row>
    <row r="2389" spans="2:2" x14ac:dyDescent="0.2">
      <c r="B2389" s="109"/>
    </row>
    <row r="2390" spans="2:2" x14ac:dyDescent="0.2">
      <c r="B2390" s="109"/>
    </row>
    <row r="2391" spans="2:2" x14ac:dyDescent="0.2">
      <c r="B2391" s="109"/>
    </row>
    <row r="2392" spans="2:2" x14ac:dyDescent="0.2">
      <c r="B2392" s="109"/>
    </row>
    <row r="2393" spans="2:2" x14ac:dyDescent="0.2">
      <c r="B2393" s="109"/>
    </row>
    <row r="2394" spans="2:2" x14ac:dyDescent="0.2">
      <c r="B2394" s="109"/>
    </row>
    <row r="2395" spans="2:2" x14ac:dyDescent="0.2">
      <c r="B2395" s="109"/>
    </row>
    <row r="2396" spans="2:2" x14ac:dyDescent="0.2">
      <c r="B2396" s="109"/>
    </row>
    <row r="2397" spans="2:2" x14ac:dyDescent="0.2">
      <c r="B2397" s="109"/>
    </row>
    <row r="2398" spans="2:2" x14ac:dyDescent="0.2">
      <c r="B2398" s="109"/>
    </row>
    <row r="2399" spans="2:2" x14ac:dyDescent="0.2">
      <c r="B2399" s="109"/>
    </row>
    <row r="2400" spans="2:2" x14ac:dyDescent="0.2">
      <c r="B2400" s="109"/>
    </row>
    <row r="2401" spans="2:2" x14ac:dyDescent="0.2">
      <c r="B2401" s="109"/>
    </row>
    <row r="2402" spans="2:2" x14ac:dyDescent="0.2">
      <c r="B2402" s="109"/>
    </row>
    <row r="2403" spans="2:2" x14ac:dyDescent="0.2">
      <c r="B2403" s="109"/>
    </row>
    <row r="2404" spans="2:2" x14ac:dyDescent="0.2">
      <c r="B2404" s="109"/>
    </row>
    <row r="2405" spans="2:2" x14ac:dyDescent="0.2">
      <c r="B2405" s="109"/>
    </row>
    <row r="2406" spans="2:2" x14ac:dyDescent="0.2">
      <c r="B2406" s="109"/>
    </row>
    <row r="2407" spans="2:2" x14ac:dyDescent="0.2">
      <c r="B2407" s="109"/>
    </row>
    <row r="2408" spans="2:2" x14ac:dyDescent="0.2">
      <c r="B2408" s="109"/>
    </row>
    <row r="2409" spans="2:2" x14ac:dyDescent="0.2">
      <c r="B2409" s="109"/>
    </row>
    <row r="2410" spans="2:2" x14ac:dyDescent="0.2">
      <c r="B2410" s="109"/>
    </row>
    <row r="2411" spans="2:2" x14ac:dyDescent="0.2">
      <c r="B2411" s="109"/>
    </row>
    <row r="2412" spans="2:2" x14ac:dyDescent="0.2">
      <c r="B2412" s="109"/>
    </row>
    <row r="2413" spans="2:2" x14ac:dyDescent="0.2">
      <c r="B2413" s="109"/>
    </row>
    <row r="2414" spans="2:2" x14ac:dyDescent="0.2">
      <c r="B2414" s="109"/>
    </row>
    <row r="2415" spans="2:2" x14ac:dyDescent="0.2">
      <c r="B2415" s="109"/>
    </row>
    <row r="2416" spans="2:2" x14ac:dyDescent="0.2">
      <c r="B2416" s="109"/>
    </row>
    <row r="2417" spans="2:2" x14ac:dyDescent="0.2">
      <c r="B2417" s="109"/>
    </row>
    <row r="2418" spans="2:2" x14ac:dyDescent="0.2">
      <c r="B2418" s="109"/>
    </row>
    <row r="2419" spans="2:2" x14ac:dyDescent="0.2">
      <c r="B2419" s="109"/>
    </row>
    <row r="2420" spans="2:2" x14ac:dyDescent="0.2">
      <c r="B2420" s="109"/>
    </row>
    <row r="2421" spans="2:2" x14ac:dyDescent="0.2">
      <c r="B2421" s="109"/>
    </row>
    <row r="2422" spans="2:2" x14ac:dyDescent="0.2">
      <c r="B2422" s="109"/>
    </row>
    <row r="2423" spans="2:2" x14ac:dyDescent="0.2">
      <c r="B2423" s="109"/>
    </row>
    <row r="2424" spans="2:2" x14ac:dyDescent="0.2">
      <c r="B2424" s="109"/>
    </row>
    <row r="2425" spans="2:2" x14ac:dyDescent="0.2">
      <c r="B2425" s="109"/>
    </row>
    <row r="2426" spans="2:2" x14ac:dyDescent="0.2">
      <c r="B2426" s="109"/>
    </row>
    <row r="2427" spans="2:2" x14ac:dyDescent="0.2">
      <c r="B2427" s="109"/>
    </row>
    <row r="2428" spans="2:2" x14ac:dyDescent="0.2">
      <c r="B2428" s="109"/>
    </row>
    <row r="2429" spans="2:2" x14ac:dyDescent="0.2">
      <c r="B2429" s="109"/>
    </row>
    <row r="2430" spans="2:2" x14ac:dyDescent="0.2">
      <c r="B2430" s="109"/>
    </row>
    <row r="2431" spans="2:2" x14ac:dyDescent="0.2">
      <c r="B2431" s="109"/>
    </row>
    <row r="2432" spans="2:2" x14ac:dyDescent="0.2">
      <c r="B2432" s="109"/>
    </row>
    <row r="2433" spans="2:2" x14ac:dyDescent="0.2">
      <c r="B2433" s="109"/>
    </row>
    <row r="2434" spans="2:2" x14ac:dyDescent="0.2">
      <c r="B2434" s="109"/>
    </row>
    <row r="2435" spans="2:2" x14ac:dyDescent="0.2">
      <c r="B2435" s="109"/>
    </row>
    <row r="2436" spans="2:2" x14ac:dyDescent="0.2">
      <c r="B2436" s="109"/>
    </row>
    <row r="2437" spans="2:2" x14ac:dyDescent="0.2">
      <c r="B2437" s="109"/>
    </row>
    <row r="2438" spans="2:2" x14ac:dyDescent="0.2">
      <c r="B2438" s="109"/>
    </row>
    <row r="2439" spans="2:2" x14ac:dyDescent="0.2">
      <c r="B2439" s="109"/>
    </row>
    <row r="2440" spans="2:2" x14ac:dyDescent="0.2">
      <c r="B2440" s="109"/>
    </row>
    <row r="2441" spans="2:2" x14ac:dyDescent="0.2">
      <c r="B2441" s="109"/>
    </row>
    <row r="2442" spans="2:2" x14ac:dyDescent="0.2">
      <c r="B2442" s="109"/>
    </row>
    <row r="2443" spans="2:2" x14ac:dyDescent="0.2">
      <c r="B2443" s="109"/>
    </row>
    <row r="2444" spans="2:2" x14ac:dyDescent="0.2">
      <c r="B2444" s="109"/>
    </row>
    <row r="2445" spans="2:2" x14ac:dyDescent="0.2">
      <c r="B2445" s="109"/>
    </row>
    <row r="2446" spans="2:2" x14ac:dyDescent="0.2">
      <c r="B2446" s="109"/>
    </row>
    <row r="2447" spans="2:2" x14ac:dyDescent="0.2">
      <c r="B2447" s="109"/>
    </row>
    <row r="2448" spans="2:2" x14ac:dyDescent="0.2">
      <c r="B2448" s="109"/>
    </row>
    <row r="2449" spans="2:2" x14ac:dyDescent="0.2">
      <c r="B2449" s="109"/>
    </row>
    <row r="2450" spans="2:2" x14ac:dyDescent="0.2">
      <c r="B2450" s="109"/>
    </row>
    <row r="2451" spans="2:2" x14ac:dyDescent="0.2">
      <c r="B2451" s="109"/>
    </row>
    <row r="2452" spans="2:2" x14ac:dyDescent="0.2">
      <c r="B2452" s="109"/>
    </row>
    <row r="2453" spans="2:2" x14ac:dyDescent="0.2">
      <c r="B2453" s="109"/>
    </row>
    <row r="2454" spans="2:2" x14ac:dyDescent="0.2">
      <c r="B2454" s="109"/>
    </row>
    <row r="2455" spans="2:2" x14ac:dyDescent="0.2">
      <c r="B2455" s="109"/>
    </row>
    <row r="2456" spans="2:2" x14ac:dyDescent="0.2">
      <c r="B2456" s="109"/>
    </row>
    <row r="2457" spans="2:2" x14ac:dyDescent="0.2">
      <c r="B2457" s="109"/>
    </row>
    <row r="2458" spans="2:2" x14ac:dyDescent="0.2">
      <c r="B2458" s="109"/>
    </row>
    <row r="2459" spans="2:2" x14ac:dyDescent="0.2">
      <c r="B2459" s="109"/>
    </row>
    <row r="2460" spans="2:2" x14ac:dyDescent="0.2">
      <c r="B2460" s="109"/>
    </row>
    <row r="2461" spans="2:2" x14ac:dyDescent="0.2">
      <c r="B2461" s="109"/>
    </row>
    <row r="2462" spans="2:2" x14ac:dyDescent="0.2">
      <c r="B2462" s="109"/>
    </row>
    <row r="2463" spans="2:2" x14ac:dyDescent="0.2">
      <c r="B2463" s="109"/>
    </row>
    <row r="2464" spans="2:2" x14ac:dyDescent="0.2">
      <c r="B2464" s="109"/>
    </row>
    <row r="2465" spans="2:2" x14ac:dyDescent="0.2">
      <c r="B2465" s="109"/>
    </row>
    <row r="2466" spans="2:2" x14ac:dyDescent="0.2">
      <c r="B2466" s="109"/>
    </row>
    <row r="2467" spans="2:2" x14ac:dyDescent="0.2">
      <c r="B2467" s="109"/>
    </row>
    <row r="2468" spans="2:2" x14ac:dyDescent="0.2">
      <c r="B2468" s="109"/>
    </row>
    <row r="2469" spans="2:2" x14ac:dyDescent="0.2">
      <c r="B2469" s="109"/>
    </row>
    <row r="2470" spans="2:2" x14ac:dyDescent="0.2">
      <c r="B2470" s="109"/>
    </row>
    <row r="2471" spans="2:2" x14ac:dyDescent="0.2">
      <c r="B2471" s="109"/>
    </row>
    <row r="2472" spans="2:2" x14ac:dyDescent="0.2">
      <c r="B2472" s="109"/>
    </row>
    <row r="2473" spans="2:2" x14ac:dyDescent="0.2">
      <c r="B2473" s="109"/>
    </row>
    <row r="2474" spans="2:2" x14ac:dyDescent="0.2">
      <c r="B2474" s="109"/>
    </row>
    <row r="2475" spans="2:2" x14ac:dyDescent="0.2">
      <c r="B2475" s="109"/>
    </row>
    <row r="2476" spans="2:2" x14ac:dyDescent="0.2">
      <c r="B2476" s="109"/>
    </row>
    <row r="2477" spans="2:2" x14ac:dyDescent="0.2">
      <c r="B2477" s="109"/>
    </row>
    <row r="2478" spans="2:2" x14ac:dyDescent="0.2">
      <c r="B2478" s="109"/>
    </row>
    <row r="2479" spans="2:2" x14ac:dyDescent="0.2">
      <c r="B2479" s="109"/>
    </row>
    <row r="2480" spans="2:2" x14ac:dyDescent="0.2">
      <c r="B2480" s="109"/>
    </row>
    <row r="2481" spans="2:2" x14ac:dyDescent="0.2">
      <c r="B2481" s="109"/>
    </row>
    <row r="2482" spans="2:2" x14ac:dyDescent="0.2">
      <c r="B2482" s="109"/>
    </row>
    <row r="2483" spans="2:2" x14ac:dyDescent="0.2">
      <c r="B2483" s="109"/>
    </row>
    <row r="2484" spans="2:2" x14ac:dyDescent="0.2">
      <c r="B2484" s="109"/>
    </row>
    <row r="2485" spans="2:2" x14ac:dyDescent="0.2">
      <c r="B2485" s="109"/>
    </row>
    <row r="2486" spans="2:2" x14ac:dyDescent="0.2">
      <c r="B2486" s="109"/>
    </row>
    <row r="2487" spans="2:2" x14ac:dyDescent="0.2">
      <c r="B2487" s="109"/>
    </row>
    <row r="2488" spans="2:2" x14ac:dyDescent="0.2">
      <c r="B2488" s="109"/>
    </row>
    <row r="2489" spans="2:2" x14ac:dyDescent="0.2">
      <c r="B2489" s="109"/>
    </row>
    <row r="2490" spans="2:2" x14ac:dyDescent="0.2">
      <c r="B2490" s="109"/>
    </row>
    <row r="2491" spans="2:2" x14ac:dyDescent="0.2">
      <c r="B2491" s="109"/>
    </row>
    <row r="2492" spans="2:2" x14ac:dyDescent="0.2">
      <c r="B2492" s="109"/>
    </row>
    <row r="2493" spans="2:2" x14ac:dyDescent="0.2">
      <c r="B2493" s="109"/>
    </row>
    <row r="2494" spans="2:2" x14ac:dyDescent="0.2">
      <c r="B2494" s="109"/>
    </row>
    <row r="2495" spans="2:2" x14ac:dyDescent="0.2">
      <c r="B2495" s="109"/>
    </row>
    <row r="2496" spans="2:2" x14ac:dyDescent="0.2">
      <c r="B2496" s="109"/>
    </row>
    <row r="2497" spans="2:2" x14ac:dyDescent="0.2">
      <c r="B2497" s="109"/>
    </row>
    <row r="2498" spans="2:2" x14ac:dyDescent="0.2">
      <c r="B2498" s="109"/>
    </row>
    <row r="2499" spans="2:2" x14ac:dyDescent="0.2">
      <c r="B2499" s="109"/>
    </row>
    <row r="2500" spans="2:2" x14ac:dyDescent="0.2">
      <c r="B2500" s="109"/>
    </row>
    <row r="2501" spans="2:2" x14ac:dyDescent="0.2">
      <c r="B2501" s="109"/>
    </row>
    <row r="2502" spans="2:2" x14ac:dyDescent="0.2">
      <c r="B2502" s="109"/>
    </row>
    <row r="2503" spans="2:2" x14ac:dyDescent="0.2">
      <c r="B2503" s="109"/>
    </row>
    <row r="2504" spans="2:2" x14ac:dyDescent="0.2">
      <c r="B2504" s="109"/>
    </row>
    <row r="2505" spans="2:2" x14ac:dyDescent="0.2">
      <c r="B2505" s="109"/>
    </row>
    <row r="2506" spans="2:2" x14ac:dyDescent="0.2">
      <c r="B2506" s="109"/>
    </row>
    <row r="2507" spans="2:2" x14ac:dyDescent="0.2">
      <c r="B2507" s="109"/>
    </row>
    <row r="2508" spans="2:2" x14ac:dyDescent="0.2">
      <c r="B2508" s="109"/>
    </row>
    <row r="2509" spans="2:2" x14ac:dyDescent="0.2">
      <c r="B2509" s="109"/>
    </row>
    <row r="2510" spans="2:2" x14ac:dyDescent="0.2">
      <c r="B2510" s="109"/>
    </row>
    <row r="2511" spans="2:2" x14ac:dyDescent="0.2">
      <c r="B2511" s="109"/>
    </row>
    <row r="2512" spans="2:2" x14ac:dyDescent="0.2">
      <c r="B2512" s="109"/>
    </row>
    <row r="2513" spans="2:2" x14ac:dyDescent="0.2">
      <c r="B2513" s="109"/>
    </row>
    <row r="2514" spans="2:2" x14ac:dyDescent="0.2">
      <c r="B2514" s="109"/>
    </row>
    <row r="2515" spans="2:2" x14ac:dyDescent="0.2">
      <c r="B2515" s="109"/>
    </row>
    <row r="2516" spans="2:2" x14ac:dyDescent="0.2">
      <c r="B2516" s="109"/>
    </row>
    <row r="2517" spans="2:2" x14ac:dyDescent="0.2">
      <c r="B2517" s="109"/>
    </row>
    <row r="2518" spans="2:2" x14ac:dyDescent="0.2">
      <c r="B2518" s="109"/>
    </row>
    <row r="2519" spans="2:2" x14ac:dyDescent="0.2">
      <c r="B2519" s="109"/>
    </row>
    <row r="2520" spans="2:2" x14ac:dyDescent="0.2">
      <c r="B2520" s="109"/>
    </row>
    <row r="2521" spans="2:2" x14ac:dyDescent="0.2">
      <c r="B2521" s="109"/>
    </row>
    <row r="2522" spans="2:2" x14ac:dyDescent="0.2">
      <c r="B2522" s="109"/>
    </row>
    <row r="2523" spans="2:2" x14ac:dyDescent="0.2">
      <c r="B2523" s="109"/>
    </row>
    <row r="2524" spans="2:2" x14ac:dyDescent="0.2">
      <c r="B2524" s="109"/>
    </row>
    <row r="2525" spans="2:2" x14ac:dyDescent="0.2">
      <c r="B2525" s="109"/>
    </row>
    <row r="2526" spans="2:2" x14ac:dyDescent="0.2">
      <c r="B2526" s="109"/>
    </row>
    <row r="2527" spans="2:2" x14ac:dyDescent="0.2">
      <c r="B2527" s="109"/>
    </row>
    <row r="2528" spans="2:2" x14ac:dyDescent="0.2">
      <c r="B2528" s="109"/>
    </row>
    <row r="2529" spans="2:2" x14ac:dyDescent="0.2">
      <c r="B2529" s="109"/>
    </row>
    <row r="2530" spans="2:2" x14ac:dyDescent="0.2">
      <c r="B2530" s="109"/>
    </row>
    <row r="2531" spans="2:2" x14ac:dyDescent="0.2">
      <c r="B2531" s="109"/>
    </row>
    <row r="2532" spans="2:2" x14ac:dyDescent="0.2">
      <c r="B2532" s="109"/>
    </row>
    <row r="2533" spans="2:2" x14ac:dyDescent="0.2">
      <c r="B2533" s="109"/>
    </row>
    <row r="2534" spans="2:2" x14ac:dyDescent="0.2">
      <c r="B2534" s="109"/>
    </row>
    <row r="2535" spans="2:2" x14ac:dyDescent="0.2">
      <c r="B2535" s="109"/>
    </row>
    <row r="2536" spans="2:2" x14ac:dyDescent="0.2">
      <c r="B2536" s="109"/>
    </row>
    <row r="2537" spans="2:2" x14ac:dyDescent="0.2">
      <c r="B2537" s="109"/>
    </row>
    <row r="2538" spans="2:2" x14ac:dyDescent="0.2">
      <c r="B2538" s="109"/>
    </row>
    <row r="2539" spans="2:2" x14ac:dyDescent="0.2">
      <c r="B2539" s="109"/>
    </row>
    <row r="2540" spans="2:2" x14ac:dyDescent="0.2">
      <c r="B2540" s="109"/>
    </row>
    <row r="2541" spans="2:2" x14ac:dyDescent="0.2">
      <c r="B2541" s="109"/>
    </row>
    <row r="2542" spans="2:2" x14ac:dyDescent="0.2">
      <c r="B2542" s="109"/>
    </row>
    <row r="2543" spans="2:2" x14ac:dyDescent="0.2">
      <c r="B2543" s="109"/>
    </row>
    <row r="2544" spans="2:2" x14ac:dyDescent="0.2">
      <c r="B2544" s="109"/>
    </row>
    <row r="2545" spans="2:2" x14ac:dyDescent="0.2">
      <c r="B2545" s="109"/>
    </row>
    <row r="2546" spans="2:2" x14ac:dyDescent="0.2">
      <c r="B2546" s="109"/>
    </row>
    <row r="2547" spans="2:2" x14ac:dyDescent="0.2">
      <c r="B2547" s="109"/>
    </row>
    <row r="2548" spans="2:2" x14ac:dyDescent="0.2">
      <c r="B2548" s="109"/>
    </row>
    <row r="2549" spans="2:2" x14ac:dyDescent="0.2">
      <c r="B2549" s="109"/>
    </row>
    <row r="2550" spans="2:2" x14ac:dyDescent="0.2">
      <c r="B2550" s="109"/>
    </row>
    <row r="2551" spans="2:2" x14ac:dyDescent="0.2">
      <c r="B2551" s="109"/>
    </row>
    <row r="2552" spans="2:2" x14ac:dyDescent="0.2">
      <c r="B2552" s="109"/>
    </row>
    <row r="2553" spans="2:2" x14ac:dyDescent="0.2">
      <c r="B2553" s="109"/>
    </row>
    <row r="2554" spans="2:2" x14ac:dyDescent="0.2">
      <c r="B2554" s="109"/>
    </row>
    <row r="2555" spans="2:2" x14ac:dyDescent="0.2">
      <c r="B2555" s="109"/>
    </row>
    <row r="2556" spans="2:2" x14ac:dyDescent="0.2">
      <c r="B2556" s="109"/>
    </row>
    <row r="2557" spans="2:2" x14ac:dyDescent="0.2">
      <c r="B2557" s="109"/>
    </row>
    <row r="2558" spans="2:2" x14ac:dyDescent="0.2">
      <c r="B2558" s="109"/>
    </row>
    <row r="2559" spans="2:2" x14ac:dyDescent="0.2">
      <c r="B2559" s="109"/>
    </row>
    <row r="2560" spans="2:2" x14ac:dyDescent="0.2">
      <c r="B2560" s="109"/>
    </row>
    <row r="2561" spans="2:2" x14ac:dyDescent="0.2">
      <c r="B2561" s="109"/>
    </row>
    <row r="2562" spans="2:2" x14ac:dyDescent="0.2">
      <c r="B2562" s="109"/>
    </row>
    <row r="2563" spans="2:2" x14ac:dyDescent="0.2">
      <c r="B2563" s="109"/>
    </row>
    <row r="2564" spans="2:2" x14ac:dyDescent="0.2">
      <c r="B2564" s="109"/>
    </row>
    <row r="2565" spans="2:2" x14ac:dyDescent="0.2">
      <c r="B2565" s="109"/>
    </row>
    <row r="2566" spans="2:2" x14ac:dyDescent="0.2">
      <c r="B2566" s="109"/>
    </row>
    <row r="2567" spans="2:2" x14ac:dyDescent="0.2">
      <c r="B2567" s="109"/>
    </row>
    <row r="2568" spans="2:2" x14ac:dyDescent="0.2">
      <c r="B2568" s="109"/>
    </row>
    <row r="2569" spans="2:2" x14ac:dyDescent="0.2">
      <c r="B2569" s="109"/>
    </row>
    <row r="2570" spans="2:2" x14ac:dyDescent="0.2">
      <c r="B2570" s="109"/>
    </row>
    <row r="2571" spans="2:2" x14ac:dyDescent="0.2">
      <c r="B2571" s="109"/>
    </row>
    <row r="2572" spans="2:2" x14ac:dyDescent="0.2">
      <c r="B2572" s="109"/>
    </row>
    <row r="2573" spans="2:2" x14ac:dyDescent="0.2">
      <c r="B2573" s="109"/>
    </row>
    <row r="2574" spans="2:2" x14ac:dyDescent="0.2">
      <c r="B2574" s="109"/>
    </row>
    <row r="2575" spans="2:2" x14ac:dyDescent="0.2">
      <c r="B2575" s="109"/>
    </row>
    <row r="2576" spans="2:2" x14ac:dyDescent="0.2">
      <c r="B2576" s="109"/>
    </row>
    <row r="2577" spans="2:2" x14ac:dyDescent="0.2">
      <c r="B2577" s="109"/>
    </row>
    <row r="2578" spans="2:2" x14ac:dyDescent="0.2">
      <c r="B2578" s="109"/>
    </row>
    <row r="2579" spans="2:2" x14ac:dyDescent="0.2">
      <c r="B2579" s="109"/>
    </row>
    <row r="2580" spans="2:2" x14ac:dyDescent="0.2">
      <c r="B2580" s="109"/>
    </row>
    <row r="2581" spans="2:2" x14ac:dyDescent="0.2">
      <c r="B2581" s="109"/>
    </row>
    <row r="2582" spans="2:2" x14ac:dyDescent="0.2">
      <c r="B2582" s="109"/>
    </row>
    <row r="2583" spans="2:2" x14ac:dyDescent="0.2">
      <c r="B2583" s="109"/>
    </row>
    <row r="2584" spans="2:2" x14ac:dyDescent="0.2">
      <c r="B2584" s="109"/>
    </row>
    <row r="2585" spans="2:2" x14ac:dyDescent="0.2">
      <c r="B2585" s="109"/>
    </row>
    <row r="2586" spans="2:2" x14ac:dyDescent="0.2">
      <c r="B2586" s="109"/>
    </row>
    <row r="2587" spans="2:2" x14ac:dyDescent="0.2">
      <c r="B2587" s="109"/>
    </row>
    <row r="2588" spans="2:2" x14ac:dyDescent="0.2">
      <c r="B2588" s="109"/>
    </row>
    <row r="2589" spans="2:2" x14ac:dyDescent="0.2">
      <c r="B2589" s="109"/>
    </row>
    <row r="2590" spans="2:2" x14ac:dyDescent="0.2">
      <c r="B2590" s="109"/>
    </row>
    <row r="2591" spans="2:2" x14ac:dyDescent="0.2">
      <c r="B2591" s="109"/>
    </row>
    <row r="2592" spans="2:2" x14ac:dyDescent="0.2">
      <c r="B2592" s="109"/>
    </row>
    <row r="2593" spans="2:2" x14ac:dyDescent="0.2">
      <c r="B2593" s="109"/>
    </row>
    <row r="2594" spans="2:2" x14ac:dyDescent="0.2">
      <c r="B2594" s="109"/>
    </row>
    <row r="2595" spans="2:2" x14ac:dyDescent="0.2">
      <c r="B2595" s="109"/>
    </row>
    <row r="2596" spans="2:2" x14ac:dyDescent="0.2">
      <c r="B2596" s="109"/>
    </row>
    <row r="2597" spans="2:2" x14ac:dyDescent="0.2">
      <c r="B2597" s="109"/>
    </row>
    <row r="2598" spans="2:2" x14ac:dyDescent="0.2">
      <c r="B2598" s="109"/>
    </row>
    <row r="2599" spans="2:2" x14ac:dyDescent="0.2">
      <c r="B2599" s="109"/>
    </row>
    <row r="2600" spans="2:2" x14ac:dyDescent="0.2">
      <c r="B2600" s="109"/>
    </row>
    <row r="2601" spans="2:2" x14ac:dyDescent="0.2">
      <c r="B2601" s="109"/>
    </row>
    <row r="2602" spans="2:2" x14ac:dyDescent="0.2">
      <c r="B2602" s="109"/>
    </row>
    <row r="2603" spans="2:2" x14ac:dyDescent="0.2">
      <c r="B2603" s="109"/>
    </row>
    <row r="2604" spans="2:2" x14ac:dyDescent="0.2">
      <c r="B2604" s="109"/>
    </row>
    <row r="2605" spans="2:2" x14ac:dyDescent="0.2">
      <c r="B2605" s="109"/>
    </row>
    <row r="2606" spans="2:2" x14ac:dyDescent="0.2">
      <c r="B2606" s="109"/>
    </row>
    <row r="2607" spans="2:2" x14ac:dyDescent="0.2">
      <c r="B2607" s="109"/>
    </row>
    <row r="2608" spans="2:2" x14ac:dyDescent="0.2">
      <c r="B2608" s="109"/>
    </row>
    <row r="2609" spans="2:2" x14ac:dyDescent="0.2">
      <c r="B2609" s="109"/>
    </row>
    <row r="2610" spans="2:2" x14ac:dyDescent="0.2">
      <c r="B2610" s="109"/>
    </row>
    <row r="2611" spans="2:2" x14ac:dyDescent="0.2">
      <c r="B2611" s="109"/>
    </row>
    <row r="2612" spans="2:2" x14ac:dyDescent="0.2">
      <c r="B2612" s="109"/>
    </row>
    <row r="2613" spans="2:2" x14ac:dyDescent="0.2">
      <c r="B2613" s="109"/>
    </row>
    <row r="2614" spans="2:2" x14ac:dyDescent="0.2">
      <c r="B2614" s="109"/>
    </row>
    <row r="2615" spans="2:2" x14ac:dyDescent="0.2">
      <c r="B2615" s="109"/>
    </row>
    <row r="2616" spans="2:2" x14ac:dyDescent="0.2">
      <c r="B2616" s="109"/>
    </row>
    <row r="2617" spans="2:2" x14ac:dyDescent="0.2">
      <c r="B2617" s="109"/>
    </row>
    <row r="2618" spans="2:2" x14ac:dyDescent="0.2">
      <c r="B2618" s="109"/>
    </row>
    <row r="2619" spans="2:2" x14ac:dyDescent="0.2">
      <c r="B2619" s="109"/>
    </row>
    <row r="2620" spans="2:2" x14ac:dyDescent="0.2">
      <c r="B2620" s="109"/>
    </row>
    <row r="2621" spans="2:2" x14ac:dyDescent="0.2">
      <c r="B2621" s="109"/>
    </row>
    <row r="2622" spans="2:2" x14ac:dyDescent="0.2">
      <c r="B2622" s="109"/>
    </row>
    <row r="2623" spans="2:2" x14ac:dyDescent="0.2">
      <c r="B2623" s="109"/>
    </row>
    <row r="2624" spans="2:2" x14ac:dyDescent="0.2">
      <c r="B2624" s="109"/>
    </row>
    <row r="2625" spans="2:2" x14ac:dyDescent="0.2">
      <c r="B2625" s="109"/>
    </row>
    <row r="2626" spans="2:2" x14ac:dyDescent="0.2">
      <c r="B2626" s="109"/>
    </row>
    <row r="2627" spans="2:2" x14ac:dyDescent="0.2">
      <c r="B2627" s="109"/>
    </row>
    <row r="2628" spans="2:2" x14ac:dyDescent="0.2">
      <c r="B2628" s="109"/>
    </row>
    <row r="2629" spans="2:2" x14ac:dyDescent="0.2">
      <c r="B2629" s="109"/>
    </row>
    <row r="2630" spans="2:2" x14ac:dyDescent="0.2">
      <c r="B2630" s="109"/>
    </row>
    <row r="2631" spans="2:2" x14ac:dyDescent="0.2">
      <c r="B2631" s="109"/>
    </row>
    <row r="2632" spans="2:2" x14ac:dyDescent="0.2">
      <c r="B2632" s="109"/>
    </row>
    <row r="2633" spans="2:2" x14ac:dyDescent="0.2">
      <c r="B2633" s="109"/>
    </row>
    <row r="2634" spans="2:2" x14ac:dyDescent="0.2">
      <c r="B2634" s="109"/>
    </row>
    <row r="2635" spans="2:2" x14ac:dyDescent="0.2">
      <c r="B2635" s="109"/>
    </row>
    <row r="2636" spans="2:2" x14ac:dyDescent="0.2">
      <c r="B2636" s="109"/>
    </row>
    <row r="2637" spans="2:2" x14ac:dyDescent="0.2">
      <c r="B2637" s="109"/>
    </row>
    <row r="2638" spans="2:2" x14ac:dyDescent="0.2">
      <c r="B2638" s="109"/>
    </row>
    <row r="2639" spans="2:2" x14ac:dyDescent="0.2">
      <c r="B2639" s="109"/>
    </row>
    <row r="2640" spans="2:2" x14ac:dyDescent="0.2">
      <c r="B2640" s="109"/>
    </row>
    <row r="2641" spans="2:2" x14ac:dyDescent="0.2">
      <c r="B2641" s="109"/>
    </row>
    <row r="2642" spans="2:2" x14ac:dyDescent="0.2">
      <c r="B2642" s="109"/>
    </row>
    <row r="2643" spans="2:2" x14ac:dyDescent="0.2">
      <c r="B2643" s="109"/>
    </row>
    <row r="2644" spans="2:2" x14ac:dyDescent="0.2">
      <c r="B2644" s="109"/>
    </row>
    <row r="2645" spans="2:2" x14ac:dyDescent="0.2">
      <c r="B2645" s="109"/>
    </row>
    <row r="2646" spans="2:2" x14ac:dyDescent="0.2">
      <c r="B2646" s="109"/>
    </row>
    <row r="2647" spans="2:2" x14ac:dyDescent="0.2">
      <c r="B2647" s="109"/>
    </row>
    <row r="2648" spans="2:2" x14ac:dyDescent="0.2">
      <c r="B2648" s="109"/>
    </row>
    <row r="2649" spans="2:2" x14ac:dyDescent="0.2">
      <c r="B2649" s="109"/>
    </row>
    <row r="2650" spans="2:2" x14ac:dyDescent="0.2">
      <c r="B2650" s="109"/>
    </row>
    <row r="2651" spans="2:2" x14ac:dyDescent="0.2">
      <c r="B2651" s="109"/>
    </row>
    <row r="2652" spans="2:2" x14ac:dyDescent="0.2">
      <c r="B2652" s="109"/>
    </row>
    <row r="2653" spans="2:2" x14ac:dyDescent="0.2">
      <c r="B2653" s="109"/>
    </row>
    <row r="2654" spans="2:2" x14ac:dyDescent="0.2">
      <c r="B2654" s="109"/>
    </row>
    <row r="2655" spans="2:2" x14ac:dyDescent="0.2">
      <c r="B2655" s="109"/>
    </row>
    <row r="2656" spans="2:2" x14ac:dyDescent="0.2">
      <c r="B2656" s="109"/>
    </row>
    <row r="2657" spans="2:2" x14ac:dyDescent="0.2">
      <c r="B2657" s="109"/>
    </row>
    <row r="2658" spans="2:2" x14ac:dyDescent="0.2">
      <c r="B2658" s="109"/>
    </row>
    <row r="2659" spans="2:2" x14ac:dyDescent="0.2">
      <c r="B2659" s="109"/>
    </row>
    <row r="2660" spans="2:2" x14ac:dyDescent="0.2">
      <c r="B2660" s="109"/>
    </row>
    <row r="2661" spans="2:2" x14ac:dyDescent="0.2">
      <c r="B2661" s="109"/>
    </row>
    <row r="2662" spans="2:2" x14ac:dyDescent="0.2">
      <c r="B2662" s="109"/>
    </row>
    <row r="2663" spans="2:2" x14ac:dyDescent="0.2">
      <c r="B2663" s="109"/>
    </row>
    <row r="2664" spans="2:2" x14ac:dyDescent="0.2">
      <c r="B2664" s="109"/>
    </row>
    <row r="2665" spans="2:2" x14ac:dyDescent="0.2">
      <c r="B2665" s="109"/>
    </row>
    <row r="2666" spans="2:2" x14ac:dyDescent="0.2">
      <c r="B2666" s="109"/>
    </row>
    <row r="2667" spans="2:2" x14ac:dyDescent="0.2">
      <c r="B2667" s="109"/>
    </row>
    <row r="2668" spans="2:2" x14ac:dyDescent="0.2">
      <c r="B2668" s="109"/>
    </row>
    <row r="2669" spans="2:2" x14ac:dyDescent="0.2">
      <c r="B2669" s="109"/>
    </row>
    <row r="2670" spans="2:2" x14ac:dyDescent="0.2">
      <c r="B2670" s="109"/>
    </row>
    <row r="2671" spans="2:2" x14ac:dyDescent="0.2">
      <c r="B2671" s="109"/>
    </row>
    <row r="2672" spans="2:2" x14ac:dyDescent="0.2">
      <c r="B2672" s="109"/>
    </row>
    <row r="2673" spans="2:2" x14ac:dyDescent="0.2">
      <c r="B2673" s="109"/>
    </row>
    <row r="2674" spans="2:2" x14ac:dyDescent="0.2">
      <c r="B2674" s="109"/>
    </row>
    <row r="2675" spans="2:2" x14ac:dyDescent="0.2">
      <c r="B2675" s="109"/>
    </row>
    <row r="2676" spans="2:2" x14ac:dyDescent="0.2">
      <c r="B2676" s="109"/>
    </row>
    <row r="2677" spans="2:2" x14ac:dyDescent="0.2">
      <c r="B2677" s="109"/>
    </row>
    <row r="2678" spans="2:2" x14ac:dyDescent="0.2">
      <c r="B2678" s="109"/>
    </row>
    <row r="2679" spans="2:2" x14ac:dyDescent="0.2">
      <c r="B2679" s="109"/>
    </row>
    <row r="2680" spans="2:2" x14ac:dyDescent="0.2">
      <c r="B2680" s="109"/>
    </row>
    <row r="2681" spans="2:2" x14ac:dyDescent="0.2">
      <c r="B2681" s="109"/>
    </row>
    <row r="2682" spans="2:2" x14ac:dyDescent="0.2">
      <c r="B2682" s="109"/>
    </row>
    <row r="2683" spans="2:2" x14ac:dyDescent="0.2">
      <c r="B2683" s="109"/>
    </row>
    <row r="2684" spans="2:2" x14ac:dyDescent="0.2">
      <c r="B2684" s="109"/>
    </row>
    <row r="2685" spans="2:2" x14ac:dyDescent="0.2">
      <c r="B2685" s="109"/>
    </row>
    <row r="2686" spans="2:2" x14ac:dyDescent="0.2">
      <c r="B2686" s="109"/>
    </row>
    <row r="2687" spans="2:2" x14ac:dyDescent="0.2">
      <c r="B2687" s="109"/>
    </row>
    <row r="2688" spans="2:2" x14ac:dyDescent="0.2">
      <c r="B2688" s="109"/>
    </row>
    <row r="2689" spans="2:2" x14ac:dyDescent="0.2">
      <c r="B2689" s="109"/>
    </row>
    <row r="2690" spans="2:2" x14ac:dyDescent="0.2">
      <c r="B2690" s="109"/>
    </row>
    <row r="2691" spans="2:2" x14ac:dyDescent="0.2">
      <c r="B2691" s="109"/>
    </row>
    <row r="2692" spans="2:2" x14ac:dyDescent="0.2">
      <c r="B2692" s="109"/>
    </row>
    <row r="2693" spans="2:2" x14ac:dyDescent="0.2">
      <c r="B2693" s="109"/>
    </row>
    <row r="2694" spans="2:2" x14ac:dyDescent="0.2">
      <c r="B2694" s="109"/>
    </row>
    <row r="2695" spans="2:2" x14ac:dyDescent="0.2">
      <c r="B2695" s="109"/>
    </row>
    <row r="2696" spans="2:2" x14ac:dyDescent="0.2">
      <c r="B2696" s="109"/>
    </row>
    <row r="2697" spans="2:2" x14ac:dyDescent="0.2">
      <c r="B2697" s="109"/>
    </row>
    <row r="2698" spans="2:2" x14ac:dyDescent="0.2">
      <c r="B2698" s="109"/>
    </row>
    <row r="2699" spans="2:2" x14ac:dyDescent="0.2">
      <c r="B2699" s="109"/>
    </row>
    <row r="2700" spans="2:2" x14ac:dyDescent="0.2">
      <c r="B2700" s="109"/>
    </row>
    <row r="2701" spans="2:2" x14ac:dyDescent="0.2">
      <c r="B2701" s="109"/>
    </row>
    <row r="2702" spans="2:2" x14ac:dyDescent="0.2">
      <c r="B2702" s="109"/>
    </row>
    <row r="2703" spans="2:2" x14ac:dyDescent="0.2">
      <c r="B2703" s="109"/>
    </row>
    <row r="2704" spans="2:2" x14ac:dyDescent="0.2">
      <c r="B2704" s="109"/>
    </row>
    <row r="2705" spans="2:2" x14ac:dyDescent="0.2">
      <c r="B2705" s="109"/>
    </row>
    <row r="2706" spans="2:2" x14ac:dyDescent="0.2">
      <c r="B2706" s="109"/>
    </row>
    <row r="2707" spans="2:2" x14ac:dyDescent="0.2">
      <c r="B2707" s="109"/>
    </row>
    <row r="2708" spans="2:2" x14ac:dyDescent="0.2">
      <c r="B2708" s="109"/>
    </row>
    <row r="2709" spans="2:2" x14ac:dyDescent="0.2">
      <c r="B2709" s="109"/>
    </row>
    <row r="2710" spans="2:2" x14ac:dyDescent="0.2">
      <c r="B2710" s="109"/>
    </row>
    <row r="2711" spans="2:2" x14ac:dyDescent="0.2">
      <c r="B2711" s="109"/>
    </row>
    <row r="2712" spans="2:2" x14ac:dyDescent="0.2">
      <c r="B2712" s="109"/>
    </row>
    <row r="2713" spans="2:2" x14ac:dyDescent="0.2">
      <c r="B2713" s="109"/>
    </row>
    <row r="2714" spans="2:2" x14ac:dyDescent="0.2">
      <c r="B2714" s="109"/>
    </row>
    <row r="2715" spans="2:2" x14ac:dyDescent="0.2">
      <c r="B2715" s="109"/>
    </row>
    <row r="2716" spans="2:2" x14ac:dyDescent="0.2">
      <c r="B2716" s="109"/>
    </row>
    <row r="2717" spans="2:2" x14ac:dyDescent="0.2">
      <c r="B2717" s="109"/>
    </row>
    <row r="2718" spans="2:2" x14ac:dyDescent="0.2">
      <c r="B2718" s="109"/>
    </row>
    <row r="2719" spans="2:2" x14ac:dyDescent="0.2">
      <c r="B2719" s="109"/>
    </row>
    <row r="2720" spans="2:2" x14ac:dyDescent="0.2">
      <c r="B2720" s="109"/>
    </row>
    <row r="2721" spans="2:2" x14ac:dyDescent="0.2">
      <c r="B2721" s="109"/>
    </row>
    <row r="2722" spans="2:2" x14ac:dyDescent="0.2">
      <c r="B2722" s="109"/>
    </row>
    <row r="2723" spans="2:2" x14ac:dyDescent="0.2">
      <c r="B2723" s="109"/>
    </row>
    <row r="2724" spans="2:2" x14ac:dyDescent="0.2">
      <c r="B2724" s="109"/>
    </row>
    <row r="2725" spans="2:2" x14ac:dyDescent="0.2">
      <c r="B2725" s="109"/>
    </row>
    <row r="2726" spans="2:2" x14ac:dyDescent="0.2">
      <c r="B2726" s="109"/>
    </row>
    <row r="2727" spans="2:2" x14ac:dyDescent="0.2">
      <c r="B2727" s="109"/>
    </row>
    <row r="2728" spans="2:2" x14ac:dyDescent="0.2">
      <c r="B2728" s="109"/>
    </row>
    <row r="2729" spans="2:2" x14ac:dyDescent="0.2">
      <c r="B2729" s="109"/>
    </row>
    <row r="2730" spans="2:2" x14ac:dyDescent="0.2">
      <c r="B2730" s="109"/>
    </row>
    <row r="2731" spans="2:2" x14ac:dyDescent="0.2">
      <c r="B2731" s="109"/>
    </row>
    <row r="2732" spans="2:2" x14ac:dyDescent="0.2">
      <c r="B2732" s="109"/>
    </row>
    <row r="2733" spans="2:2" x14ac:dyDescent="0.2">
      <c r="B2733" s="109"/>
    </row>
    <row r="2734" spans="2:2" x14ac:dyDescent="0.2">
      <c r="B2734" s="109"/>
    </row>
    <row r="2735" spans="2:2" x14ac:dyDescent="0.2">
      <c r="B2735" s="109"/>
    </row>
    <row r="2736" spans="2:2" x14ac:dyDescent="0.2">
      <c r="B2736" s="109"/>
    </row>
    <row r="2737" spans="2:2" x14ac:dyDescent="0.2">
      <c r="B2737" s="109"/>
    </row>
    <row r="2738" spans="2:2" x14ac:dyDescent="0.2">
      <c r="B2738" s="109"/>
    </row>
    <row r="2739" spans="2:2" x14ac:dyDescent="0.2">
      <c r="B2739" s="109"/>
    </row>
    <row r="2740" spans="2:2" x14ac:dyDescent="0.2">
      <c r="B2740" s="109"/>
    </row>
    <row r="2741" spans="2:2" x14ac:dyDescent="0.2">
      <c r="B2741" s="109"/>
    </row>
    <row r="2742" spans="2:2" x14ac:dyDescent="0.2">
      <c r="B2742" s="109"/>
    </row>
    <row r="2743" spans="2:2" x14ac:dyDescent="0.2">
      <c r="B2743" s="109"/>
    </row>
    <row r="2744" spans="2:2" x14ac:dyDescent="0.2">
      <c r="B2744" s="109"/>
    </row>
    <row r="2745" spans="2:2" x14ac:dyDescent="0.2">
      <c r="B2745" s="109"/>
    </row>
    <row r="2746" spans="2:2" x14ac:dyDescent="0.2">
      <c r="B2746" s="109"/>
    </row>
    <row r="2747" spans="2:2" x14ac:dyDescent="0.2">
      <c r="B2747" s="109"/>
    </row>
    <row r="2748" spans="2:2" x14ac:dyDescent="0.2">
      <c r="B2748" s="109"/>
    </row>
    <row r="2749" spans="2:2" x14ac:dyDescent="0.2">
      <c r="B2749" s="109"/>
    </row>
    <row r="2750" spans="2:2" x14ac:dyDescent="0.2">
      <c r="B2750" s="109"/>
    </row>
    <row r="2751" spans="2:2" x14ac:dyDescent="0.2">
      <c r="B2751" s="109"/>
    </row>
    <row r="2752" spans="2:2" x14ac:dyDescent="0.2">
      <c r="B2752" s="109"/>
    </row>
    <row r="2753" spans="2:2" x14ac:dyDescent="0.2">
      <c r="B2753" s="109"/>
    </row>
    <row r="2754" spans="2:2" x14ac:dyDescent="0.2">
      <c r="B2754" s="109"/>
    </row>
    <row r="2755" spans="2:2" x14ac:dyDescent="0.2">
      <c r="B2755" s="109"/>
    </row>
    <row r="2756" spans="2:2" x14ac:dyDescent="0.2">
      <c r="B2756" s="109"/>
    </row>
    <row r="2757" spans="2:2" x14ac:dyDescent="0.2">
      <c r="B2757" s="109"/>
    </row>
    <row r="2758" spans="2:2" x14ac:dyDescent="0.2">
      <c r="B2758" s="109"/>
    </row>
    <row r="2759" spans="2:2" x14ac:dyDescent="0.2">
      <c r="B2759" s="109"/>
    </row>
    <row r="2760" spans="2:2" x14ac:dyDescent="0.2">
      <c r="B2760" s="109"/>
    </row>
    <row r="2761" spans="2:2" x14ac:dyDescent="0.2">
      <c r="B2761" s="109"/>
    </row>
    <row r="2762" spans="2:2" x14ac:dyDescent="0.2">
      <c r="B2762" s="109"/>
    </row>
    <row r="2763" spans="2:2" x14ac:dyDescent="0.2">
      <c r="B2763" s="109"/>
    </row>
    <row r="2764" spans="2:2" x14ac:dyDescent="0.2">
      <c r="B2764" s="109"/>
    </row>
    <row r="2765" spans="2:2" x14ac:dyDescent="0.2">
      <c r="B2765" s="109"/>
    </row>
    <row r="2766" spans="2:2" x14ac:dyDescent="0.2">
      <c r="B2766" s="109"/>
    </row>
    <row r="2767" spans="2:2" x14ac:dyDescent="0.2">
      <c r="B2767" s="109"/>
    </row>
    <row r="2768" spans="2:2" x14ac:dyDescent="0.2">
      <c r="B2768" s="109"/>
    </row>
    <row r="2769" spans="2:2" x14ac:dyDescent="0.2">
      <c r="B2769" s="109"/>
    </row>
    <row r="2770" spans="2:2" x14ac:dyDescent="0.2">
      <c r="B2770" s="109"/>
    </row>
    <row r="2771" spans="2:2" x14ac:dyDescent="0.2">
      <c r="B2771" s="109"/>
    </row>
    <row r="2772" spans="2:2" x14ac:dyDescent="0.2">
      <c r="B2772" s="109"/>
    </row>
    <row r="2773" spans="2:2" x14ac:dyDescent="0.2">
      <c r="B2773" s="109"/>
    </row>
    <row r="2774" spans="2:2" x14ac:dyDescent="0.2">
      <c r="B2774" s="109"/>
    </row>
    <row r="2775" spans="2:2" x14ac:dyDescent="0.2">
      <c r="B2775" s="109"/>
    </row>
    <row r="2776" spans="2:2" x14ac:dyDescent="0.2">
      <c r="B2776" s="109"/>
    </row>
    <row r="2777" spans="2:2" x14ac:dyDescent="0.2">
      <c r="B2777" s="109"/>
    </row>
    <row r="2778" spans="2:2" x14ac:dyDescent="0.2">
      <c r="B2778" s="109"/>
    </row>
    <row r="2779" spans="2:2" x14ac:dyDescent="0.2">
      <c r="B2779" s="109"/>
    </row>
    <row r="2780" spans="2:2" x14ac:dyDescent="0.2">
      <c r="B2780" s="109"/>
    </row>
    <row r="2781" spans="2:2" x14ac:dyDescent="0.2">
      <c r="B2781" s="109"/>
    </row>
    <row r="2782" spans="2:2" x14ac:dyDescent="0.2">
      <c r="B2782" s="109"/>
    </row>
    <row r="2783" spans="2:2" x14ac:dyDescent="0.2">
      <c r="B2783" s="109"/>
    </row>
    <row r="2784" spans="2:2" x14ac:dyDescent="0.2">
      <c r="B2784" s="109"/>
    </row>
    <row r="2785" spans="2:2" x14ac:dyDescent="0.2">
      <c r="B2785" s="109"/>
    </row>
    <row r="2786" spans="2:2" x14ac:dyDescent="0.2">
      <c r="B2786" s="109"/>
    </row>
    <row r="2787" spans="2:2" x14ac:dyDescent="0.2">
      <c r="B2787" s="109"/>
    </row>
    <row r="2788" spans="2:2" x14ac:dyDescent="0.2">
      <c r="B2788" s="109"/>
    </row>
    <row r="2789" spans="2:2" x14ac:dyDescent="0.2">
      <c r="B2789" s="109"/>
    </row>
    <row r="2790" spans="2:2" x14ac:dyDescent="0.2">
      <c r="B2790" s="109"/>
    </row>
    <row r="2791" spans="2:2" x14ac:dyDescent="0.2">
      <c r="B2791" s="109"/>
    </row>
    <row r="2792" spans="2:2" x14ac:dyDescent="0.2">
      <c r="B2792" s="109"/>
    </row>
    <row r="2793" spans="2:2" x14ac:dyDescent="0.2">
      <c r="B2793" s="109"/>
    </row>
    <row r="2794" spans="2:2" x14ac:dyDescent="0.2">
      <c r="B2794" s="109"/>
    </row>
    <row r="2795" spans="2:2" x14ac:dyDescent="0.2">
      <c r="B2795" s="109"/>
    </row>
    <row r="2796" spans="2:2" x14ac:dyDescent="0.2">
      <c r="B2796" s="109"/>
    </row>
    <row r="2797" spans="2:2" x14ac:dyDescent="0.2">
      <c r="B2797" s="109"/>
    </row>
    <row r="2798" spans="2:2" x14ac:dyDescent="0.2">
      <c r="B2798" s="109"/>
    </row>
    <row r="2799" spans="2:2" x14ac:dyDescent="0.2">
      <c r="B2799" s="109"/>
    </row>
    <row r="2800" spans="2:2" x14ac:dyDescent="0.2">
      <c r="B2800" s="109"/>
    </row>
    <row r="2801" spans="2:2" x14ac:dyDescent="0.2">
      <c r="B2801" s="109"/>
    </row>
    <row r="2802" spans="2:2" x14ac:dyDescent="0.2">
      <c r="B2802" s="109"/>
    </row>
    <row r="2803" spans="2:2" x14ac:dyDescent="0.2">
      <c r="B2803" s="109"/>
    </row>
    <row r="2804" spans="2:2" x14ac:dyDescent="0.2">
      <c r="B2804" s="109"/>
    </row>
    <row r="2805" spans="2:2" x14ac:dyDescent="0.2">
      <c r="B2805" s="109"/>
    </row>
    <row r="2806" spans="2:2" x14ac:dyDescent="0.2">
      <c r="B2806" s="109"/>
    </row>
    <row r="2807" spans="2:2" x14ac:dyDescent="0.2">
      <c r="B2807" s="109"/>
    </row>
    <row r="2808" spans="2:2" x14ac:dyDescent="0.2">
      <c r="B2808" s="109"/>
    </row>
    <row r="2809" spans="2:2" x14ac:dyDescent="0.2">
      <c r="B2809" s="109"/>
    </row>
    <row r="2810" spans="2:2" x14ac:dyDescent="0.2">
      <c r="B2810" s="109"/>
    </row>
    <row r="2811" spans="2:2" x14ac:dyDescent="0.2">
      <c r="B2811" s="109"/>
    </row>
    <row r="2812" spans="2:2" x14ac:dyDescent="0.2">
      <c r="B2812" s="109"/>
    </row>
    <row r="2813" spans="2:2" x14ac:dyDescent="0.2">
      <c r="B2813" s="109"/>
    </row>
    <row r="2814" spans="2:2" x14ac:dyDescent="0.2">
      <c r="B2814" s="109"/>
    </row>
    <row r="2815" spans="2:2" x14ac:dyDescent="0.2">
      <c r="B2815" s="109"/>
    </row>
    <row r="2816" spans="2:2" x14ac:dyDescent="0.2">
      <c r="B2816" s="109"/>
    </row>
    <row r="2817" spans="2:2" x14ac:dyDescent="0.2">
      <c r="B2817" s="109"/>
    </row>
    <row r="2818" spans="2:2" x14ac:dyDescent="0.2">
      <c r="B2818" s="109"/>
    </row>
    <row r="2819" spans="2:2" x14ac:dyDescent="0.2">
      <c r="B2819" s="109"/>
    </row>
    <row r="2820" spans="2:2" x14ac:dyDescent="0.2">
      <c r="B2820" s="109"/>
    </row>
    <row r="2821" spans="2:2" x14ac:dyDescent="0.2">
      <c r="B2821" s="109"/>
    </row>
    <row r="2822" spans="2:2" x14ac:dyDescent="0.2">
      <c r="B2822" s="109"/>
    </row>
    <row r="2823" spans="2:2" x14ac:dyDescent="0.2">
      <c r="B2823" s="109"/>
    </row>
    <row r="2824" spans="2:2" x14ac:dyDescent="0.2">
      <c r="B2824" s="109"/>
    </row>
    <row r="2825" spans="2:2" x14ac:dyDescent="0.2">
      <c r="B2825" s="109"/>
    </row>
    <row r="2826" spans="2:2" x14ac:dyDescent="0.2">
      <c r="B2826" s="109"/>
    </row>
    <row r="2827" spans="2:2" x14ac:dyDescent="0.2">
      <c r="B2827" s="109"/>
    </row>
    <row r="2828" spans="2:2" x14ac:dyDescent="0.2">
      <c r="B2828" s="109"/>
    </row>
    <row r="2829" spans="2:2" x14ac:dyDescent="0.2">
      <c r="B2829" s="109"/>
    </row>
    <row r="2830" spans="2:2" x14ac:dyDescent="0.2">
      <c r="B2830" s="109"/>
    </row>
    <row r="2831" spans="2:2" x14ac:dyDescent="0.2">
      <c r="B2831" s="109"/>
    </row>
    <row r="2832" spans="2:2" x14ac:dyDescent="0.2">
      <c r="B2832" s="109"/>
    </row>
    <row r="2833" spans="2:2" x14ac:dyDescent="0.2">
      <c r="B2833" s="109"/>
    </row>
    <row r="2834" spans="2:2" x14ac:dyDescent="0.2">
      <c r="B2834" s="109"/>
    </row>
    <row r="2835" spans="2:2" x14ac:dyDescent="0.2">
      <c r="B2835" s="109"/>
    </row>
    <row r="2836" spans="2:2" x14ac:dyDescent="0.2">
      <c r="B2836" s="109"/>
    </row>
    <row r="2837" spans="2:2" x14ac:dyDescent="0.2">
      <c r="B2837" s="109"/>
    </row>
    <row r="2838" spans="2:2" x14ac:dyDescent="0.2">
      <c r="B2838" s="109"/>
    </row>
    <row r="2839" spans="2:2" x14ac:dyDescent="0.2">
      <c r="B2839" s="109"/>
    </row>
    <row r="2840" spans="2:2" x14ac:dyDescent="0.2">
      <c r="B2840" s="109"/>
    </row>
    <row r="2841" spans="2:2" x14ac:dyDescent="0.2">
      <c r="B2841" s="109"/>
    </row>
    <row r="2842" spans="2:2" x14ac:dyDescent="0.2">
      <c r="B2842" s="109"/>
    </row>
    <row r="2843" spans="2:2" x14ac:dyDescent="0.2">
      <c r="B2843" s="109"/>
    </row>
    <row r="2844" spans="2:2" x14ac:dyDescent="0.2">
      <c r="B2844" s="109"/>
    </row>
    <row r="2845" spans="2:2" x14ac:dyDescent="0.2">
      <c r="B2845" s="109"/>
    </row>
    <row r="2846" spans="2:2" x14ac:dyDescent="0.2">
      <c r="B2846" s="109"/>
    </row>
    <row r="2847" spans="2:2" x14ac:dyDescent="0.2">
      <c r="B2847" s="109"/>
    </row>
    <row r="2848" spans="2:2" x14ac:dyDescent="0.2">
      <c r="B2848" s="109"/>
    </row>
    <row r="2849" spans="2:2" x14ac:dyDescent="0.2">
      <c r="B2849" s="109"/>
    </row>
    <row r="2850" spans="2:2" x14ac:dyDescent="0.2">
      <c r="B2850" s="109"/>
    </row>
    <row r="2851" spans="2:2" x14ac:dyDescent="0.2">
      <c r="B2851" s="109"/>
    </row>
    <row r="2852" spans="2:2" x14ac:dyDescent="0.2">
      <c r="B2852" s="109"/>
    </row>
    <row r="2853" spans="2:2" x14ac:dyDescent="0.2">
      <c r="B2853" s="109"/>
    </row>
    <row r="2854" spans="2:2" x14ac:dyDescent="0.2">
      <c r="B2854" s="109"/>
    </row>
    <row r="2855" spans="2:2" x14ac:dyDescent="0.2">
      <c r="B2855" s="109"/>
    </row>
    <row r="2856" spans="2:2" x14ac:dyDescent="0.2">
      <c r="B2856" s="109"/>
    </row>
    <row r="2857" spans="2:2" x14ac:dyDescent="0.2">
      <c r="B2857" s="109"/>
    </row>
    <row r="2858" spans="2:2" x14ac:dyDescent="0.2">
      <c r="B2858" s="109"/>
    </row>
    <row r="2859" spans="2:2" x14ac:dyDescent="0.2">
      <c r="B2859" s="109"/>
    </row>
    <row r="2860" spans="2:2" x14ac:dyDescent="0.2">
      <c r="B2860" s="109"/>
    </row>
    <row r="2861" spans="2:2" x14ac:dyDescent="0.2">
      <c r="B2861" s="109"/>
    </row>
    <row r="2862" spans="2:2" x14ac:dyDescent="0.2">
      <c r="B2862" s="109"/>
    </row>
    <row r="2863" spans="2:2" x14ac:dyDescent="0.2">
      <c r="B2863" s="109"/>
    </row>
    <row r="2864" spans="2:2" x14ac:dyDescent="0.2">
      <c r="B2864" s="109"/>
    </row>
    <row r="2865" spans="2:2" x14ac:dyDescent="0.2">
      <c r="B2865" s="109"/>
    </row>
    <row r="2866" spans="2:2" x14ac:dyDescent="0.2">
      <c r="B2866" s="109"/>
    </row>
    <row r="2867" spans="2:2" x14ac:dyDescent="0.2">
      <c r="B2867" s="109"/>
    </row>
    <row r="2868" spans="2:2" x14ac:dyDescent="0.2">
      <c r="B2868" s="109"/>
    </row>
    <row r="2869" spans="2:2" x14ac:dyDescent="0.2">
      <c r="B2869" s="109"/>
    </row>
    <row r="2870" spans="2:2" x14ac:dyDescent="0.2">
      <c r="B2870" s="109"/>
    </row>
    <row r="2871" spans="2:2" x14ac:dyDescent="0.2">
      <c r="B2871" s="109"/>
    </row>
    <row r="2872" spans="2:2" x14ac:dyDescent="0.2">
      <c r="B2872" s="109"/>
    </row>
    <row r="2873" spans="2:2" x14ac:dyDescent="0.2">
      <c r="B2873" s="109"/>
    </row>
    <row r="2874" spans="2:2" x14ac:dyDescent="0.2">
      <c r="B2874" s="109"/>
    </row>
    <row r="2875" spans="2:2" x14ac:dyDescent="0.2">
      <c r="B2875" s="109"/>
    </row>
    <row r="2876" spans="2:2" x14ac:dyDescent="0.2">
      <c r="B2876" s="109"/>
    </row>
    <row r="2877" spans="2:2" x14ac:dyDescent="0.2">
      <c r="B2877" s="109"/>
    </row>
    <row r="2878" spans="2:2" x14ac:dyDescent="0.2">
      <c r="B2878" s="109"/>
    </row>
    <row r="2879" spans="2:2" x14ac:dyDescent="0.2">
      <c r="B2879" s="109"/>
    </row>
    <row r="2880" spans="2:2" x14ac:dyDescent="0.2">
      <c r="B2880" s="109"/>
    </row>
    <row r="2881" spans="2:2" x14ac:dyDescent="0.2">
      <c r="B2881" s="109"/>
    </row>
    <row r="2882" spans="2:2" x14ac:dyDescent="0.2">
      <c r="B2882" s="109"/>
    </row>
    <row r="2883" spans="2:2" x14ac:dyDescent="0.2">
      <c r="B2883" s="109"/>
    </row>
    <row r="2884" spans="2:2" x14ac:dyDescent="0.2">
      <c r="B2884" s="109"/>
    </row>
    <row r="2885" spans="2:2" x14ac:dyDescent="0.2">
      <c r="B2885" s="109"/>
    </row>
    <row r="2886" spans="2:2" x14ac:dyDescent="0.2">
      <c r="B2886" s="109"/>
    </row>
    <row r="2887" spans="2:2" x14ac:dyDescent="0.2">
      <c r="B2887" s="109"/>
    </row>
    <row r="2888" spans="2:2" x14ac:dyDescent="0.2">
      <c r="B2888" s="109"/>
    </row>
    <row r="2889" spans="2:2" x14ac:dyDescent="0.2">
      <c r="B2889" s="109"/>
    </row>
    <row r="2890" spans="2:2" x14ac:dyDescent="0.2">
      <c r="B2890" s="109"/>
    </row>
    <row r="2891" spans="2:2" x14ac:dyDescent="0.2">
      <c r="B2891" s="109"/>
    </row>
    <row r="2892" spans="2:2" x14ac:dyDescent="0.2">
      <c r="B2892" s="109"/>
    </row>
    <row r="2893" spans="2:2" x14ac:dyDescent="0.2">
      <c r="B2893" s="109"/>
    </row>
    <row r="2894" spans="2:2" x14ac:dyDescent="0.2">
      <c r="B2894" s="109"/>
    </row>
    <row r="2895" spans="2:2" x14ac:dyDescent="0.2">
      <c r="B2895" s="109"/>
    </row>
    <row r="2896" spans="2:2" x14ac:dyDescent="0.2">
      <c r="B2896" s="109"/>
    </row>
    <row r="2897" spans="2:2" x14ac:dyDescent="0.2">
      <c r="B2897" s="109"/>
    </row>
    <row r="2898" spans="2:2" x14ac:dyDescent="0.2">
      <c r="B2898" s="109"/>
    </row>
    <row r="2899" spans="2:2" x14ac:dyDescent="0.2">
      <c r="B2899" s="109"/>
    </row>
    <row r="2900" spans="2:2" x14ac:dyDescent="0.2">
      <c r="B2900" s="109"/>
    </row>
    <row r="2901" spans="2:2" x14ac:dyDescent="0.2">
      <c r="B2901" s="109"/>
    </row>
    <row r="2902" spans="2:2" x14ac:dyDescent="0.2">
      <c r="B2902" s="109"/>
    </row>
    <row r="2903" spans="2:2" x14ac:dyDescent="0.2">
      <c r="B2903" s="109"/>
    </row>
    <row r="2904" spans="2:2" x14ac:dyDescent="0.2">
      <c r="B2904" s="109"/>
    </row>
    <row r="2905" spans="2:2" x14ac:dyDescent="0.2">
      <c r="B2905" s="109"/>
    </row>
    <row r="2906" spans="2:2" x14ac:dyDescent="0.2">
      <c r="B2906" s="109"/>
    </row>
    <row r="2907" spans="2:2" x14ac:dyDescent="0.2">
      <c r="B2907" s="109"/>
    </row>
    <row r="2908" spans="2:2" x14ac:dyDescent="0.2">
      <c r="B2908" s="109"/>
    </row>
    <row r="2909" spans="2:2" x14ac:dyDescent="0.2">
      <c r="B2909" s="109"/>
    </row>
    <row r="2910" spans="2:2" x14ac:dyDescent="0.2">
      <c r="B2910" s="109"/>
    </row>
    <row r="2911" spans="2:2" x14ac:dyDescent="0.2">
      <c r="B2911" s="109"/>
    </row>
    <row r="2912" spans="2:2" x14ac:dyDescent="0.2">
      <c r="B2912" s="109"/>
    </row>
    <row r="2913" spans="2:2" x14ac:dyDescent="0.2">
      <c r="B2913" s="109"/>
    </row>
    <row r="2914" spans="2:2" x14ac:dyDescent="0.2">
      <c r="B2914" s="109"/>
    </row>
    <row r="2915" spans="2:2" x14ac:dyDescent="0.2">
      <c r="B2915" s="109"/>
    </row>
    <row r="2916" spans="2:2" x14ac:dyDescent="0.2">
      <c r="B2916" s="109"/>
    </row>
    <row r="2917" spans="2:2" x14ac:dyDescent="0.2">
      <c r="B2917" s="109"/>
    </row>
    <row r="2918" spans="2:2" x14ac:dyDescent="0.2">
      <c r="B2918" s="109"/>
    </row>
    <row r="2919" spans="2:2" x14ac:dyDescent="0.2">
      <c r="B2919" s="109"/>
    </row>
    <row r="2920" spans="2:2" x14ac:dyDescent="0.2">
      <c r="B2920" s="109"/>
    </row>
    <row r="2921" spans="2:2" x14ac:dyDescent="0.2">
      <c r="B2921" s="109"/>
    </row>
    <row r="2922" spans="2:2" x14ac:dyDescent="0.2">
      <c r="B2922" s="109"/>
    </row>
    <row r="2923" spans="2:2" x14ac:dyDescent="0.2">
      <c r="B2923" s="109"/>
    </row>
    <row r="2924" spans="2:2" x14ac:dyDescent="0.2">
      <c r="B2924" s="109"/>
    </row>
    <row r="2925" spans="2:2" x14ac:dyDescent="0.2">
      <c r="B2925" s="109"/>
    </row>
    <row r="2926" spans="2:2" x14ac:dyDescent="0.2">
      <c r="B2926" s="109"/>
    </row>
    <row r="2927" spans="2:2" x14ac:dyDescent="0.2">
      <c r="B2927" s="109"/>
    </row>
    <row r="2928" spans="2:2" x14ac:dyDescent="0.2">
      <c r="B2928" s="109"/>
    </row>
    <row r="2929" spans="2:2" x14ac:dyDescent="0.2">
      <c r="B2929" s="109"/>
    </row>
    <row r="2930" spans="2:2" x14ac:dyDescent="0.2">
      <c r="B2930" s="109"/>
    </row>
    <row r="2931" spans="2:2" x14ac:dyDescent="0.2">
      <c r="B2931" s="109"/>
    </row>
    <row r="2932" spans="2:2" x14ac:dyDescent="0.2">
      <c r="B2932" s="109"/>
    </row>
    <row r="2933" spans="2:2" x14ac:dyDescent="0.2">
      <c r="B2933" s="109"/>
    </row>
    <row r="2934" spans="2:2" x14ac:dyDescent="0.2">
      <c r="B2934" s="109"/>
    </row>
    <row r="2935" spans="2:2" x14ac:dyDescent="0.2">
      <c r="B2935" s="109"/>
    </row>
    <row r="2936" spans="2:2" x14ac:dyDescent="0.2">
      <c r="B2936" s="109"/>
    </row>
    <row r="2937" spans="2:2" x14ac:dyDescent="0.2">
      <c r="B2937" s="109"/>
    </row>
    <row r="2938" spans="2:2" x14ac:dyDescent="0.2">
      <c r="B2938" s="109"/>
    </row>
    <row r="2939" spans="2:2" x14ac:dyDescent="0.2">
      <c r="B2939" s="109"/>
    </row>
    <row r="2940" spans="2:2" x14ac:dyDescent="0.2">
      <c r="B2940" s="109"/>
    </row>
    <row r="2941" spans="2:2" x14ac:dyDescent="0.2">
      <c r="B2941" s="109"/>
    </row>
    <row r="2942" spans="2:2" x14ac:dyDescent="0.2">
      <c r="B2942" s="109"/>
    </row>
    <row r="2943" spans="2:2" x14ac:dyDescent="0.2">
      <c r="B2943" s="109"/>
    </row>
    <row r="2944" spans="2:2" x14ac:dyDescent="0.2">
      <c r="B2944" s="109"/>
    </row>
    <row r="2945" spans="2:2" x14ac:dyDescent="0.2">
      <c r="B2945" s="109"/>
    </row>
    <row r="2946" spans="2:2" x14ac:dyDescent="0.2">
      <c r="B2946" s="109"/>
    </row>
    <row r="2947" spans="2:2" x14ac:dyDescent="0.2">
      <c r="B2947" s="109"/>
    </row>
    <row r="2948" spans="2:2" x14ac:dyDescent="0.2">
      <c r="B2948" s="109"/>
    </row>
    <row r="2949" spans="2:2" x14ac:dyDescent="0.2">
      <c r="B2949" s="109"/>
    </row>
    <row r="2950" spans="2:2" x14ac:dyDescent="0.2">
      <c r="B2950" s="109"/>
    </row>
    <row r="2951" spans="2:2" x14ac:dyDescent="0.2">
      <c r="B2951" s="109"/>
    </row>
    <row r="2952" spans="2:2" x14ac:dyDescent="0.2">
      <c r="B2952" s="109"/>
    </row>
    <row r="2953" spans="2:2" x14ac:dyDescent="0.2">
      <c r="B2953" s="109"/>
    </row>
    <row r="2954" spans="2:2" x14ac:dyDescent="0.2">
      <c r="B2954" s="109"/>
    </row>
    <row r="2955" spans="2:2" x14ac:dyDescent="0.2">
      <c r="B2955" s="109"/>
    </row>
    <row r="2956" spans="2:2" x14ac:dyDescent="0.2">
      <c r="B2956" s="109"/>
    </row>
    <row r="2957" spans="2:2" x14ac:dyDescent="0.2">
      <c r="B2957" s="109"/>
    </row>
    <row r="2958" spans="2:2" x14ac:dyDescent="0.2">
      <c r="B2958" s="109"/>
    </row>
    <row r="2959" spans="2:2" x14ac:dyDescent="0.2">
      <c r="B2959" s="109"/>
    </row>
    <row r="2960" spans="2:2" x14ac:dyDescent="0.2">
      <c r="B2960" s="109"/>
    </row>
    <row r="2961" spans="2:2" x14ac:dyDescent="0.2">
      <c r="B2961" s="109"/>
    </row>
    <row r="2962" spans="2:2" x14ac:dyDescent="0.2">
      <c r="B2962" s="109"/>
    </row>
    <row r="2963" spans="2:2" x14ac:dyDescent="0.2">
      <c r="B2963" s="109"/>
    </row>
    <row r="2964" spans="2:2" x14ac:dyDescent="0.2">
      <c r="B2964" s="109"/>
    </row>
    <row r="2965" spans="2:2" x14ac:dyDescent="0.2">
      <c r="B2965" s="109"/>
    </row>
    <row r="2966" spans="2:2" x14ac:dyDescent="0.2">
      <c r="B2966" s="109"/>
    </row>
    <row r="2967" spans="2:2" x14ac:dyDescent="0.2">
      <c r="B2967" s="109"/>
    </row>
    <row r="2968" spans="2:2" x14ac:dyDescent="0.2">
      <c r="B2968" s="109"/>
    </row>
    <row r="2969" spans="2:2" x14ac:dyDescent="0.2">
      <c r="B2969" s="109"/>
    </row>
    <row r="2970" spans="2:2" x14ac:dyDescent="0.2">
      <c r="B2970" s="109"/>
    </row>
    <row r="2971" spans="2:2" x14ac:dyDescent="0.2">
      <c r="B2971" s="109"/>
    </row>
    <row r="2972" spans="2:2" x14ac:dyDescent="0.2">
      <c r="B2972" s="109"/>
    </row>
    <row r="2973" spans="2:2" x14ac:dyDescent="0.2">
      <c r="B2973" s="109"/>
    </row>
    <row r="2974" spans="2:2" x14ac:dyDescent="0.2">
      <c r="B2974" s="109"/>
    </row>
    <row r="2975" spans="2:2" x14ac:dyDescent="0.2">
      <c r="B2975" s="109"/>
    </row>
    <row r="2976" spans="2:2" x14ac:dyDescent="0.2">
      <c r="B2976" s="109"/>
    </row>
    <row r="2977" spans="2:2" x14ac:dyDescent="0.2">
      <c r="B2977" s="109"/>
    </row>
    <row r="2978" spans="2:2" x14ac:dyDescent="0.2">
      <c r="B2978" s="109"/>
    </row>
    <row r="2979" spans="2:2" x14ac:dyDescent="0.2">
      <c r="B2979" s="109"/>
    </row>
    <row r="2980" spans="2:2" x14ac:dyDescent="0.2">
      <c r="B2980" s="109"/>
    </row>
    <row r="2981" spans="2:2" x14ac:dyDescent="0.2">
      <c r="B2981" s="109"/>
    </row>
    <row r="2982" spans="2:2" x14ac:dyDescent="0.2">
      <c r="B2982" s="109"/>
    </row>
    <row r="2983" spans="2:2" x14ac:dyDescent="0.2">
      <c r="B2983" s="109"/>
    </row>
    <row r="2984" spans="2:2" x14ac:dyDescent="0.2">
      <c r="B2984" s="109"/>
    </row>
    <row r="2985" spans="2:2" x14ac:dyDescent="0.2">
      <c r="B2985" s="109"/>
    </row>
    <row r="2986" spans="2:2" x14ac:dyDescent="0.2">
      <c r="B2986" s="109"/>
    </row>
    <row r="2987" spans="2:2" x14ac:dyDescent="0.2">
      <c r="B2987" s="109"/>
    </row>
    <row r="2988" spans="2:2" x14ac:dyDescent="0.2">
      <c r="B2988" s="109"/>
    </row>
    <row r="2989" spans="2:2" x14ac:dyDescent="0.2">
      <c r="B2989" s="109"/>
    </row>
    <row r="2990" spans="2:2" x14ac:dyDescent="0.2">
      <c r="B2990" s="109"/>
    </row>
    <row r="2991" spans="2:2" x14ac:dyDescent="0.2">
      <c r="B2991" s="109"/>
    </row>
    <row r="2992" spans="2:2" x14ac:dyDescent="0.2">
      <c r="B2992" s="109"/>
    </row>
    <row r="2993" spans="2:2" x14ac:dyDescent="0.2">
      <c r="B2993" s="109"/>
    </row>
    <row r="2994" spans="2:2" x14ac:dyDescent="0.2">
      <c r="B2994" s="109"/>
    </row>
    <row r="2995" spans="2:2" x14ac:dyDescent="0.2">
      <c r="B2995" s="109"/>
    </row>
    <row r="2996" spans="2:2" x14ac:dyDescent="0.2">
      <c r="B2996" s="109"/>
    </row>
    <row r="2997" spans="2:2" x14ac:dyDescent="0.2">
      <c r="B2997" s="109"/>
    </row>
    <row r="2998" spans="2:2" x14ac:dyDescent="0.2">
      <c r="B2998" s="109"/>
    </row>
    <row r="2999" spans="2:2" x14ac:dyDescent="0.2">
      <c r="B2999" s="109"/>
    </row>
    <row r="3000" spans="2:2" x14ac:dyDescent="0.2">
      <c r="B3000" s="109"/>
    </row>
    <row r="3001" spans="2:2" x14ac:dyDescent="0.2">
      <c r="B3001" s="109"/>
    </row>
    <row r="3002" spans="2:2" x14ac:dyDescent="0.2">
      <c r="B3002" s="109"/>
    </row>
    <row r="3003" spans="2:2" x14ac:dyDescent="0.2">
      <c r="B3003" s="109"/>
    </row>
    <row r="3004" spans="2:2" x14ac:dyDescent="0.2">
      <c r="B3004" s="109"/>
    </row>
    <row r="3005" spans="2:2" x14ac:dyDescent="0.2">
      <c r="B3005" s="109"/>
    </row>
    <row r="3006" spans="2:2" x14ac:dyDescent="0.2">
      <c r="B3006" s="109"/>
    </row>
    <row r="3007" spans="2:2" x14ac:dyDescent="0.2">
      <c r="B3007" s="109"/>
    </row>
    <row r="3008" spans="2:2" x14ac:dyDescent="0.2">
      <c r="B3008" s="109"/>
    </row>
    <row r="3009" spans="2:2" x14ac:dyDescent="0.2">
      <c r="B3009" s="109"/>
    </row>
    <row r="3010" spans="2:2" x14ac:dyDescent="0.2">
      <c r="B3010" s="109"/>
    </row>
    <row r="3011" spans="2:2" x14ac:dyDescent="0.2">
      <c r="B3011" s="109"/>
    </row>
    <row r="3012" spans="2:2" x14ac:dyDescent="0.2">
      <c r="B3012" s="109"/>
    </row>
    <row r="3013" spans="2:2" x14ac:dyDescent="0.2">
      <c r="B3013" s="109"/>
    </row>
    <row r="3014" spans="2:2" x14ac:dyDescent="0.2">
      <c r="B3014" s="109"/>
    </row>
    <row r="3015" spans="2:2" x14ac:dyDescent="0.2">
      <c r="B3015" s="109"/>
    </row>
    <row r="3016" spans="2:2" x14ac:dyDescent="0.2">
      <c r="B3016" s="109"/>
    </row>
    <row r="3017" spans="2:2" x14ac:dyDescent="0.2">
      <c r="B3017" s="109"/>
    </row>
    <row r="3018" spans="2:2" x14ac:dyDescent="0.2">
      <c r="B3018" s="109"/>
    </row>
    <row r="3019" spans="2:2" x14ac:dyDescent="0.2">
      <c r="B3019" s="109"/>
    </row>
    <row r="3020" spans="2:2" x14ac:dyDescent="0.2">
      <c r="B3020" s="109"/>
    </row>
    <row r="3021" spans="2:2" x14ac:dyDescent="0.2">
      <c r="B3021" s="109"/>
    </row>
    <row r="3022" spans="2:2" x14ac:dyDescent="0.2">
      <c r="B3022" s="109"/>
    </row>
    <row r="3023" spans="2:2" x14ac:dyDescent="0.2">
      <c r="B3023" s="109"/>
    </row>
    <row r="3024" spans="2:2" x14ac:dyDescent="0.2">
      <c r="B3024" s="109"/>
    </row>
    <row r="3025" spans="2:2" x14ac:dyDescent="0.2">
      <c r="B3025" s="109"/>
    </row>
    <row r="3026" spans="2:2" x14ac:dyDescent="0.2">
      <c r="B3026" s="109"/>
    </row>
    <row r="3027" spans="2:2" x14ac:dyDescent="0.2">
      <c r="B3027" s="109"/>
    </row>
    <row r="3028" spans="2:2" x14ac:dyDescent="0.2">
      <c r="B3028" s="109"/>
    </row>
    <row r="3029" spans="2:2" x14ac:dyDescent="0.2">
      <c r="B3029" s="109"/>
    </row>
    <row r="3030" spans="2:2" x14ac:dyDescent="0.2">
      <c r="B3030" s="109"/>
    </row>
    <row r="3031" spans="2:2" x14ac:dyDescent="0.2">
      <c r="B3031" s="109"/>
    </row>
    <row r="3032" spans="2:2" x14ac:dyDescent="0.2">
      <c r="B3032" s="109"/>
    </row>
    <row r="3033" spans="2:2" x14ac:dyDescent="0.2">
      <c r="B3033" s="109"/>
    </row>
    <row r="3034" spans="2:2" x14ac:dyDescent="0.2">
      <c r="B3034" s="109"/>
    </row>
    <row r="3035" spans="2:2" x14ac:dyDescent="0.2">
      <c r="B3035" s="109"/>
    </row>
    <row r="3036" spans="2:2" x14ac:dyDescent="0.2">
      <c r="B3036" s="109"/>
    </row>
    <row r="3037" spans="2:2" x14ac:dyDescent="0.2">
      <c r="B3037" s="109"/>
    </row>
    <row r="3038" spans="2:2" x14ac:dyDescent="0.2">
      <c r="B3038" s="109"/>
    </row>
    <row r="3039" spans="2:2" x14ac:dyDescent="0.2">
      <c r="B3039" s="109"/>
    </row>
    <row r="3040" spans="2:2" x14ac:dyDescent="0.2">
      <c r="B3040" s="109"/>
    </row>
    <row r="3041" spans="2:2" x14ac:dyDescent="0.2">
      <c r="B3041" s="109"/>
    </row>
    <row r="3042" spans="2:2" x14ac:dyDescent="0.2">
      <c r="B3042" s="109"/>
    </row>
    <row r="3043" spans="2:2" x14ac:dyDescent="0.2">
      <c r="B3043" s="109"/>
    </row>
    <row r="3044" spans="2:2" x14ac:dyDescent="0.2">
      <c r="B3044" s="109"/>
    </row>
    <row r="3045" spans="2:2" x14ac:dyDescent="0.2">
      <c r="B3045" s="109"/>
    </row>
    <row r="3046" spans="2:2" x14ac:dyDescent="0.2">
      <c r="B3046" s="109"/>
    </row>
    <row r="3047" spans="2:2" x14ac:dyDescent="0.2">
      <c r="B3047" s="109"/>
    </row>
    <row r="3048" spans="2:2" x14ac:dyDescent="0.2">
      <c r="B3048" s="109"/>
    </row>
    <row r="3049" spans="2:2" x14ac:dyDescent="0.2">
      <c r="B3049" s="109"/>
    </row>
    <row r="3050" spans="2:2" x14ac:dyDescent="0.2">
      <c r="B3050" s="109"/>
    </row>
    <row r="3051" spans="2:2" x14ac:dyDescent="0.2">
      <c r="B3051" s="109"/>
    </row>
    <row r="3052" spans="2:2" x14ac:dyDescent="0.2">
      <c r="B3052" s="109"/>
    </row>
    <row r="3053" spans="2:2" x14ac:dyDescent="0.2">
      <c r="B3053" s="109"/>
    </row>
    <row r="3054" spans="2:2" x14ac:dyDescent="0.2">
      <c r="B3054" s="109"/>
    </row>
    <row r="3055" spans="2:2" x14ac:dyDescent="0.2">
      <c r="B3055" s="109"/>
    </row>
    <row r="3056" spans="2:2" x14ac:dyDescent="0.2">
      <c r="B3056" s="109"/>
    </row>
    <row r="3057" spans="2:2" x14ac:dyDescent="0.2">
      <c r="B3057" s="109"/>
    </row>
    <row r="3058" spans="2:2" x14ac:dyDescent="0.2">
      <c r="B3058" s="109"/>
    </row>
    <row r="3059" spans="2:2" x14ac:dyDescent="0.2">
      <c r="B3059" s="109"/>
    </row>
    <row r="3060" spans="2:2" x14ac:dyDescent="0.2">
      <c r="B3060" s="109"/>
    </row>
    <row r="3061" spans="2:2" x14ac:dyDescent="0.2">
      <c r="B3061" s="109"/>
    </row>
    <row r="3062" spans="2:2" x14ac:dyDescent="0.2">
      <c r="B3062" s="109"/>
    </row>
    <row r="3063" spans="2:2" x14ac:dyDescent="0.2">
      <c r="B3063" s="109"/>
    </row>
    <row r="3064" spans="2:2" x14ac:dyDescent="0.2">
      <c r="B3064" s="109"/>
    </row>
    <row r="3065" spans="2:2" x14ac:dyDescent="0.2">
      <c r="B3065" s="109"/>
    </row>
    <row r="3066" spans="2:2" x14ac:dyDescent="0.2">
      <c r="B3066" s="109"/>
    </row>
    <row r="3067" spans="2:2" x14ac:dyDescent="0.2">
      <c r="B3067" s="109"/>
    </row>
    <row r="3068" spans="2:2" x14ac:dyDescent="0.2">
      <c r="B3068" s="109"/>
    </row>
    <row r="3069" spans="2:2" x14ac:dyDescent="0.2">
      <c r="B3069" s="109"/>
    </row>
    <row r="3070" spans="2:2" x14ac:dyDescent="0.2">
      <c r="B3070" s="109"/>
    </row>
    <row r="3071" spans="2:2" x14ac:dyDescent="0.2">
      <c r="B3071" s="109"/>
    </row>
    <row r="3072" spans="2:2" x14ac:dyDescent="0.2">
      <c r="B3072" s="109"/>
    </row>
    <row r="3073" spans="2:2" x14ac:dyDescent="0.2">
      <c r="B3073" s="109"/>
    </row>
    <row r="3074" spans="2:2" x14ac:dyDescent="0.2">
      <c r="B3074" s="109"/>
    </row>
    <row r="3075" spans="2:2" x14ac:dyDescent="0.2">
      <c r="B3075" s="109"/>
    </row>
    <row r="3076" spans="2:2" x14ac:dyDescent="0.2">
      <c r="B3076" s="109"/>
    </row>
    <row r="3077" spans="2:2" x14ac:dyDescent="0.2">
      <c r="B3077" s="109"/>
    </row>
    <row r="3078" spans="2:2" x14ac:dyDescent="0.2">
      <c r="B3078" s="109"/>
    </row>
    <row r="3079" spans="2:2" x14ac:dyDescent="0.2">
      <c r="B3079" s="109"/>
    </row>
    <row r="3080" spans="2:2" x14ac:dyDescent="0.2">
      <c r="B3080" s="109"/>
    </row>
    <row r="3081" spans="2:2" x14ac:dyDescent="0.2">
      <c r="B3081" s="109"/>
    </row>
    <row r="3082" spans="2:2" x14ac:dyDescent="0.2">
      <c r="B3082" s="109"/>
    </row>
    <row r="3083" spans="2:2" x14ac:dyDescent="0.2">
      <c r="B3083" s="109"/>
    </row>
    <row r="3084" spans="2:2" x14ac:dyDescent="0.2">
      <c r="B3084" s="109"/>
    </row>
    <row r="3085" spans="2:2" x14ac:dyDescent="0.2">
      <c r="B3085" s="109"/>
    </row>
    <row r="3086" spans="2:2" x14ac:dyDescent="0.2">
      <c r="B3086" s="109"/>
    </row>
    <row r="3087" spans="2:2" x14ac:dyDescent="0.2">
      <c r="B3087" s="109"/>
    </row>
    <row r="3088" spans="2:2" x14ac:dyDescent="0.2">
      <c r="B3088" s="109"/>
    </row>
    <row r="3089" spans="2:2" x14ac:dyDescent="0.2">
      <c r="B3089" s="109"/>
    </row>
    <row r="3090" spans="2:2" x14ac:dyDescent="0.2">
      <c r="B3090" s="109"/>
    </row>
    <row r="3091" spans="2:2" x14ac:dyDescent="0.2">
      <c r="B3091" s="109"/>
    </row>
    <row r="3092" spans="2:2" x14ac:dyDescent="0.2">
      <c r="B3092" s="109"/>
    </row>
    <row r="3093" spans="2:2" x14ac:dyDescent="0.2">
      <c r="B3093" s="109"/>
    </row>
    <row r="3094" spans="2:2" x14ac:dyDescent="0.2">
      <c r="B3094" s="109"/>
    </row>
    <row r="3095" spans="2:2" x14ac:dyDescent="0.2">
      <c r="B3095" s="109"/>
    </row>
    <row r="3096" spans="2:2" x14ac:dyDescent="0.2">
      <c r="B3096" s="109"/>
    </row>
    <row r="3097" spans="2:2" x14ac:dyDescent="0.2">
      <c r="B3097" s="109"/>
    </row>
    <row r="3098" spans="2:2" x14ac:dyDescent="0.2">
      <c r="B3098" s="109"/>
    </row>
    <row r="3099" spans="2:2" x14ac:dyDescent="0.2">
      <c r="B3099" s="109"/>
    </row>
    <row r="3100" spans="2:2" x14ac:dyDescent="0.2">
      <c r="B3100" s="109"/>
    </row>
    <row r="3101" spans="2:2" x14ac:dyDescent="0.2">
      <c r="B3101" s="109"/>
    </row>
    <row r="3102" spans="2:2" x14ac:dyDescent="0.2">
      <c r="B3102" s="109"/>
    </row>
    <row r="3103" spans="2:2" x14ac:dyDescent="0.2">
      <c r="B3103" s="109"/>
    </row>
    <row r="3104" spans="2:2" x14ac:dyDescent="0.2">
      <c r="B3104" s="109"/>
    </row>
    <row r="3105" spans="2:2" x14ac:dyDescent="0.2">
      <c r="B3105" s="109"/>
    </row>
    <row r="3106" spans="2:2" x14ac:dyDescent="0.2">
      <c r="B3106" s="109"/>
    </row>
    <row r="3107" spans="2:2" x14ac:dyDescent="0.2">
      <c r="B3107" s="109"/>
    </row>
    <row r="3108" spans="2:2" x14ac:dyDescent="0.2">
      <c r="B3108" s="109"/>
    </row>
    <row r="3109" spans="2:2" x14ac:dyDescent="0.2">
      <c r="B3109" s="109"/>
    </row>
    <row r="3110" spans="2:2" x14ac:dyDescent="0.2">
      <c r="B3110" s="109"/>
    </row>
    <row r="3111" spans="2:2" x14ac:dyDescent="0.2">
      <c r="B3111" s="109"/>
    </row>
    <row r="3112" spans="2:2" x14ac:dyDescent="0.2">
      <c r="B3112" s="109"/>
    </row>
    <row r="3113" spans="2:2" x14ac:dyDescent="0.2">
      <c r="B3113" s="109"/>
    </row>
    <row r="3114" spans="2:2" x14ac:dyDescent="0.2">
      <c r="B3114" s="109"/>
    </row>
    <row r="3115" spans="2:2" x14ac:dyDescent="0.2">
      <c r="B3115" s="109"/>
    </row>
    <row r="3116" spans="2:2" x14ac:dyDescent="0.2">
      <c r="B3116" s="109"/>
    </row>
    <row r="3117" spans="2:2" x14ac:dyDescent="0.2">
      <c r="B3117" s="109"/>
    </row>
    <row r="3118" spans="2:2" x14ac:dyDescent="0.2">
      <c r="B3118" s="109"/>
    </row>
    <row r="3119" spans="2:2" x14ac:dyDescent="0.2">
      <c r="B3119" s="109"/>
    </row>
    <row r="3120" spans="2:2" x14ac:dyDescent="0.2">
      <c r="B3120" s="109"/>
    </row>
    <row r="3121" spans="2:2" x14ac:dyDescent="0.2">
      <c r="B3121" s="109"/>
    </row>
    <row r="3122" spans="2:2" x14ac:dyDescent="0.2">
      <c r="B3122" s="109"/>
    </row>
    <row r="3123" spans="2:2" x14ac:dyDescent="0.2">
      <c r="B3123" s="109"/>
    </row>
    <row r="3124" spans="2:2" x14ac:dyDescent="0.2">
      <c r="B3124" s="109"/>
    </row>
    <row r="3125" spans="2:2" x14ac:dyDescent="0.2">
      <c r="B3125" s="109"/>
    </row>
    <row r="3126" spans="2:2" x14ac:dyDescent="0.2">
      <c r="B3126" s="109"/>
    </row>
    <row r="3127" spans="2:2" x14ac:dyDescent="0.2">
      <c r="B3127" s="109"/>
    </row>
    <row r="3128" spans="2:2" x14ac:dyDescent="0.2">
      <c r="B3128" s="109"/>
    </row>
    <row r="3129" spans="2:2" x14ac:dyDescent="0.2">
      <c r="B3129" s="109"/>
    </row>
    <row r="3130" spans="2:2" x14ac:dyDescent="0.2">
      <c r="B3130" s="109"/>
    </row>
    <row r="3131" spans="2:2" x14ac:dyDescent="0.2">
      <c r="B3131" s="109"/>
    </row>
    <row r="3132" spans="2:2" x14ac:dyDescent="0.2">
      <c r="B3132" s="109"/>
    </row>
    <row r="3133" spans="2:2" x14ac:dyDescent="0.2">
      <c r="B3133" s="109"/>
    </row>
    <row r="3134" spans="2:2" x14ac:dyDescent="0.2">
      <c r="B3134" s="109"/>
    </row>
    <row r="3135" spans="2:2" x14ac:dyDescent="0.2">
      <c r="B3135" s="109"/>
    </row>
    <row r="3136" spans="2:2" x14ac:dyDescent="0.2">
      <c r="B3136" s="109"/>
    </row>
    <row r="3137" spans="2:2" x14ac:dyDescent="0.2">
      <c r="B3137" s="109"/>
    </row>
    <row r="3138" spans="2:2" x14ac:dyDescent="0.2">
      <c r="B3138" s="109"/>
    </row>
    <row r="3139" spans="2:2" x14ac:dyDescent="0.2">
      <c r="B3139" s="109"/>
    </row>
    <row r="3140" spans="2:2" x14ac:dyDescent="0.2">
      <c r="B3140" s="109"/>
    </row>
    <row r="3141" spans="2:2" x14ac:dyDescent="0.2">
      <c r="B3141" s="109"/>
    </row>
    <row r="3142" spans="2:2" x14ac:dyDescent="0.2">
      <c r="B3142" s="109"/>
    </row>
    <row r="3143" spans="2:2" x14ac:dyDescent="0.2">
      <c r="B3143" s="109"/>
    </row>
    <row r="3144" spans="2:2" x14ac:dyDescent="0.2">
      <c r="B3144" s="109"/>
    </row>
    <row r="3145" spans="2:2" x14ac:dyDescent="0.2">
      <c r="B3145" s="109"/>
    </row>
    <row r="3146" spans="2:2" x14ac:dyDescent="0.2">
      <c r="B3146" s="109"/>
    </row>
    <row r="3147" spans="2:2" x14ac:dyDescent="0.2">
      <c r="B3147" s="109"/>
    </row>
    <row r="3148" spans="2:2" x14ac:dyDescent="0.2">
      <c r="B3148" s="109"/>
    </row>
    <row r="3149" spans="2:2" x14ac:dyDescent="0.2">
      <c r="B3149" s="109"/>
    </row>
    <row r="3150" spans="2:2" x14ac:dyDescent="0.2">
      <c r="B3150" s="109"/>
    </row>
    <row r="3151" spans="2:2" x14ac:dyDescent="0.2">
      <c r="B3151" s="109"/>
    </row>
    <row r="3152" spans="2:2" x14ac:dyDescent="0.2">
      <c r="B3152" s="109"/>
    </row>
    <row r="3153" spans="2:2" x14ac:dyDescent="0.2">
      <c r="B3153" s="109"/>
    </row>
    <row r="3154" spans="2:2" x14ac:dyDescent="0.2">
      <c r="B3154" s="109"/>
    </row>
    <row r="3155" spans="2:2" x14ac:dyDescent="0.2">
      <c r="B3155" s="109"/>
    </row>
    <row r="3156" spans="2:2" x14ac:dyDescent="0.2">
      <c r="B3156" s="109"/>
    </row>
    <row r="3157" spans="2:2" x14ac:dyDescent="0.2">
      <c r="B3157" s="109"/>
    </row>
    <row r="3158" spans="2:2" x14ac:dyDescent="0.2">
      <c r="B3158" s="109"/>
    </row>
    <row r="3159" spans="2:2" x14ac:dyDescent="0.2">
      <c r="B3159" s="109"/>
    </row>
    <row r="3160" spans="2:2" x14ac:dyDescent="0.2">
      <c r="B3160" s="109"/>
    </row>
    <row r="3161" spans="2:2" x14ac:dyDescent="0.2">
      <c r="B3161" s="109"/>
    </row>
    <row r="3162" spans="2:2" x14ac:dyDescent="0.2">
      <c r="B3162" s="109"/>
    </row>
    <row r="3163" spans="2:2" x14ac:dyDescent="0.2">
      <c r="B3163" s="109"/>
    </row>
    <row r="3164" spans="2:2" x14ac:dyDescent="0.2">
      <c r="B3164" s="109"/>
    </row>
    <row r="3165" spans="2:2" x14ac:dyDescent="0.2">
      <c r="B3165" s="109"/>
    </row>
    <row r="3166" spans="2:2" x14ac:dyDescent="0.2">
      <c r="B3166" s="109"/>
    </row>
    <row r="3167" spans="2:2" x14ac:dyDescent="0.2">
      <c r="B3167" s="109"/>
    </row>
    <row r="3168" spans="2:2" x14ac:dyDescent="0.2">
      <c r="B3168" s="109"/>
    </row>
    <row r="3169" spans="2:2" x14ac:dyDescent="0.2">
      <c r="B3169" s="109"/>
    </row>
    <row r="3170" spans="2:2" x14ac:dyDescent="0.2">
      <c r="B3170" s="109"/>
    </row>
    <row r="3171" spans="2:2" x14ac:dyDescent="0.2">
      <c r="B3171" s="109"/>
    </row>
    <row r="3172" spans="2:2" x14ac:dyDescent="0.2">
      <c r="B3172" s="109"/>
    </row>
    <row r="3173" spans="2:2" x14ac:dyDescent="0.2">
      <c r="B3173" s="109"/>
    </row>
    <row r="3174" spans="2:2" x14ac:dyDescent="0.2">
      <c r="B3174" s="109"/>
    </row>
    <row r="3175" spans="2:2" x14ac:dyDescent="0.2">
      <c r="B3175" s="109"/>
    </row>
    <row r="3176" spans="2:2" x14ac:dyDescent="0.2">
      <c r="B3176" s="109"/>
    </row>
    <row r="3177" spans="2:2" x14ac:dyDescent="0.2">
      <c r="B3177" s="109"/>
    </row>
    <row r="3178" spans="2:2" x14ac:dyDescent="0.2">
      <c r="B3178" s="109"/>
    </row>
    <row r="3179" spans="2:2" x14ac:dyDescent="0.2">
      <c r="B3179" s="109"/>
    </row>
    <row r="3180" spans="2:2" x14ac:dyDescent="0.2">
      <c r="B3180" s="109"/>
    </row>
    <row r="3181" spans="2:2" x14ac:dyDescent="0.2">
      <c r="B3181" s="109"/>
    </row>
    <row r="3182" spans="2:2" x14ac:dyDescent="0.2">
      <c r="B3182" s="109"/>
    </row>
    <row r="3183" spans="2:2" x14ac:dyDescent="0.2">
      <c r="B3183" s="109"/>
    </row>
    <row r="3184" spans="2:2" x14ac:dyDescent="0.2">
      <c r="B3184" s="109"/>
    </row>
    <row r="3185" spans="2:2" x14ac:dyDescent="0.2">
      <c r="B3185" s="109"/>
    </row>
    <row r="3186" spans="2:2" x14ac:dyDescent="0.2">
      <c r="B3186" s="109"/>
    </row>
    <row r="3187" spans="2:2" x14ac:dyDescent="0.2">
      <c r="B3187" s="109"/>
    </row>
    <row r="3188" spans="2:2" x14ac:dyDescent="0.2">
      <c r="B3188" s="109"/>
    </row>
    <row r="3189" spans="2:2" x14ac:dyDescent="0.2">
      <c r="B3189" s="109"/>
    </row>
    <row r="3190" spans="2:2" x14ac:dyDescent="0.2">
      <c r="B3190" s="109"/>
    </row>
    <row r="3191" spans="2:2" x14ac:dyDescent="0.2">
      <c r="B3191" s="109"/>
    </row>
    <row r="3192" spans="2:2" x14ac:dyDescent="0.2">
      <c r="B3192" s="109"/>
    </row>
    <row r="3193" spans="2:2" x14ac:dyDescent="0.2">
      <c r="B3193" s="109"/>
    </row>
    <row r="3194" spans="2:2" x14ac:dyDescent="0.2">
      <c r="B3194" s="109"/>
    </row>
    <row r="3195" spans="2:2" x14ac:dyDescent="0.2">
      <c r="B3195" s="109"/>
    </row>
    <row r="3196" spans="2:2" x14ac:dyDescent="0.2">
      <c r="B3196" s="109"/>
    </row>
    <row r="3197" spans="2:2" x14ac:dyDescent="0.2">
      <c r="B3197" s="109"/>
    </row>
    <row r="3198" spans="2:2" x14ac:dyDescent="0.2">
      <c r="B3198" s="109"/>
    </row>
    <row r="3199" spans="2:2" x14ac:dyDescent="0.2">
      <c r="B3199" s="109"/>
    </row>
    <row r="3200" spans="2:2" x14ac:dyDescent="0.2">
      <c r="B3200" s="109"/>
    </row>
    <row r="3201" spans="2:2" x14ac:dyDescent="0.2">
      <c r="B3201" s="109"/>
    </row>
    <row r="3202" spans="2:2" x14ac:dyDescent="0.2">
      <c r="B3202" s="109"/>
    </row>
    <row r="3203" spans="2:2" x14ac:dyDescent="0.2">
      <c r="B3203" s="109"/>
    </row>
    <row r="3204" spans="2:2" x14ac:dyDescent="0.2">
      <c r="B3204" s="109"/>
    </row>
    <row r="3205" spans="2:2" x14ac:dyDescent="0.2">
      <c r="B3205" s="109"/>
    </row>
    <row r="3206" spans="2:2" x14ac:dyDescent="0.2">
      <c r="B3206" s="109"/>
    </row>
    <row r="3207" spans="2:2" x14ac:dyDescent="0.2">
      <c r="B3207" s="109"/>
    </row>
    <row r="3208" spans="2:2" x14ac:dyDescent="0.2">
      <c r="B3208" s="109"/>
    </row>
    <row r="3209" spans="2:2" x14ac:dyDescent="0.2">
      <c r="B3209" s="109"/>
    </row>
    <row r="3210" spans="2:2" x14ac:dyDescent="0.2">
      <c r="B3210" s="109"/>
    </row>
    <row r="3211" spans="2:2" x14ac:dyDescent="0.2">
      <c r="B3211" s="109"/>
    </row>
    <row r="3212" spans="2:2" x14ac:dyDescent="0.2">
      <c r="B3212" s="109"/>
    </row>
    <row r="3213" spans="2:2" x14ac:dyDescent="0.2">
      <c r="B3213" s="109"/>
    </row>
    <row r="3214" spans="2:2" x14ac:dyDescent="0.2">
      <c r="B3214" s="109"/>
    </row>
    <row r="3215" spans="2:2" x14ac:dyDescent="0.2">
      <c r="B3215" s="109"/>
    </row>
    <row r="3216" spans="2:2" x14ac:dyDescent="0.2">
      <c r="B3216" s="109"/>
    </row>
    <row r="3217" spans="2:2" x14ac:dyDescent="0.2">
      <c r="B3217" s="109"/>
    </row>
    <row r="3218" spans="2:2" x14ac:dyDescent="0.2">
      <c r="B3218" s="109"/>
    </row>
    <row r="3219" spans="2:2" x14ac:dyDescent="0.2">
      <c r="B3219" s="109"/>
    </row>
    <row r="3220" spans="2:2" x14ac:dyDescent="0.2">
      <c r="B3220" s="109"/>
    </row>
    <row r="3221" spans="2:2" x14ac:dyDescent="0.2">
      <c r="B3221" s="109"/>
    </row>
    <row r="3222" spans="2:2" x14ac:dyDescent="0.2">
      <c r="B3222" s="109"/>
    </row>
    <row r="3223" spans="2:2" x14ac:dyDescent="0.2">
      <c r="B3223" s="109"/>
    </row>
    <row r="3224" spans="2:2" x14ac:dyDescent="0.2">
      <c r="B3224" s="109"/>
    </row>
    <row r="3225" spans="2:2" x14ac:dyDescent="0.2">
      <c r="B3225" s="109"/>
    </row>
    <row r="3226" spans="2:2" x14ac:dyDescent="0.2">
      <c r="B3226" s="109"/>
    </row>
    <row r="3227" spans="2:2" x14ac:dyDescent="0.2">
      <c r="B3227" s="109"/>
    </row>
    <row r="3228" spans="2:2" x14ac:dyDescent="0.2">
      <c r="B3228" s="109"/>
    </row>
    <row r="3229" spans="2:2" x14ac:dyDescent="0.2">
      <c r="B3229" s="109"/>
    </row>
    <row r="3230" spans="2:2" x14ac:dyDescent="0.2">
      <c r="B3230" s="109"/>
    </row>
    <row r="3231" spans="2:2" x14ac:dyDescent="0.2">
      <c r="B3231" s="109"/>
    </row>
    <row r="3232" spans="2:2" x14ac:dyDescent="0.2">
      <c r="B3232" s="109"/>
    </row>
    <row r="3233" spans="2:2" x14ac:dyDescent="0.2">
      <c r="B3233" s="109"/>
    </row>
    <row r="3234" spans="2:2" x14ac:dyDescent="0.2">
      <c r="B3234" s="109"/>
    </row>
    <row r="3235" spans="2:2" x14ac:dyDescent="0.2">
      <c r="B3235" s="109"/>
    </row>
    <row r="3236" spans="2:2" x14ac:dyDescent="0.2">
      <c r="B3236" s="109"/>
    </row>
    <row r="3237" spans="2:2" x14ac:dyDescent="0.2">
      <c r="B3237" s="109"/>
    </row>
    <row r="3238" spans="2:2" x14ac:dyDescent="0.2">
      <c r="B3238" s="109"/>
    </row>
    <row r="3239" spans="2:2" x14ac:dyDescent="0.2">
      <c r="B3239" s="109"/>
    </row>
    <row r="3240" spans="2:2" x14ac:dyDescent="0.2">
      <c r="B3240" s="109"/>
    </row>
    <row r="3241" spans="2:2" x14ac:dyDescent="0.2">
      <c r="B3241" s="109"/>
    </row>
    <row r="3242" spans="2:2" x14ac:dyDescent="0.2">
      <c r="B3242" s="109"/>
    </row>
    <row r="3243" spans="2:2" x14ac:dyDescent="0.2">
      <c r="B3243" s="109"/>
    </row>
    <row r="3244" spans="2:2" x14ac:dyDescent="0.2">
      <c r="B3244" s="109"/>
    </row>
    <row r="3245" spans="2:2" x14ac:dyDescent="0.2">
      <c r="B3245" s="109"/>
    </row>
    <row r="3246" spans="2:2" x14ac:dyDescent="0.2">
      <c r="B3246" s="109"/>
    </row>
    <row r="3247" spans="2:2" x14ac:dyDescent="0.2">
      <c r="B3247" s="109"/>
    </row>
    <row r="3248" spans="2:2" x14ac:dyDescent="0.2">
      <c r="B3248" s="109"/>
    </row>
    <row r="3249" spans="2:2" x14ac:dyDescent="0.2">
      <c r="B3249" s="109"/>
    </row>
    <row r="3250" spans="2:2" x14ac:dyDescent="0.2">
      <c r="B3250" s="109"/>
    </row>
    <row r="3251" spans="2:2" x14ac:dyDescent="0.2">
      <c r="B3251" s="109"/>
    </row>
    <row r="3252" spans="2:2" x14ac:dyDescent="0.2">
      <c r="B3252" s="109"/>
    </row>
    <row r="3253" spans="2:2" x14ac:dyDescent="0.2">
      <c r="B3253" s="109"/>
    </row>
    <row r="3254" spans="2:2" x14ac:dyDescent="0.2">
      <c r="B3254" s="109"/>
    </row>
    <row r="3255" spans="2:2" x14ac:dyDescent="0.2">
      <c r="B3255" s="109"/>
    </row>
    <row r="3256" spans="2:2" x14ac:dyDescent="0.2">
      <c r="B3256" s="109"/>
    </row>
    <row r="3257" spans="2:2" x14ac:dyDescent="0.2">
      <c r="B3257" s="109"/>
    </row>
    <row r="3258" spans="2:2" x14ac:dyDescent="0.2">
      <c r="B3258" s="109"/>
    </row>
    <row r="3259" spans="2:2" x14ac:dyDescent="0.2">
      <c r="B3259" s="109"/>
    </row>
    <row r="3260" spans="2:2" x14ac:dyDescent="0.2">
      <c r="B3260" s="109"/>
    </row>
    <row r="3261" spans="2:2" x14ac:dyDescent="0.2">
      <c r="B3261" s="109"/>
    </row>
    <row r="3262" spans="2:2" x14ac:dyDescent="0.2">
      <c r="B3262" s="109"/>
    </row>
    <row r="3263" spans="2:2" x14ac:dyDescent="0.2">
      <c r="B3263" s="109"/>
    </row>
    <row r="3264" spans="2:2" x14ac:dyDescent="0.2">
      <c r="B3264" s="109"/>
    </row>
    <row r="3265" spans="2:2" x14ac:dyDescent="0.2">
      <c r="B3265" s="109"/>
    </row>
    <row r="3266" spans="2:2" x14ac:dyDescent="0.2">
      <c r="B3266" s="109"/>
    </row>
    <row r="3267" spans="2:2" x14ac:dyDescent="0.2">
      <c r="B3267" s="109"/>
    </row>
    <row r="3268" spans="2:2" x14ac:dyDescent="0.2">
      <c r="B3268" s="109"/>
    </row>
    <row r="3269" spans="2:2" x14ac:dyDescent="0.2">
      <c r="B3269" s="109"/>
    </row>
    <row r="3270" spans="2:2" x14ac:dyDescent="0.2">
      <c r="B3270" s="109"/>
    </row>
    <row r="3271" spans="2:2" x14ac:dyDescent="0.2">
      <c r="B3271" s="109"/>
    </row>
    <row r="3272" spans="2:2" x14ac:dyDescent="0.2">
      <c r="B3272" s="109"/>
    </row>
    <row r="3273" spans="2:2" x14ac:dyDescent="0.2">
      <c r="B3273" s="109"/>
    </row>
    <row r="3274" spans="2:2" x14ac:dyDescent="0.2">
      <c r="B3274" s="109"/>
    </row>
    <row r="3275" spans="2:2" x14ac:dyDescent="0.2">
      <c r="B3275" s="109"/>
    </row>
    <row r="3276" spans="2:2" x14ac:dyDescent="0.2">
      <c r="B3276" s="109"/>
    </row>
    <row r="3277" spans="2:2" x14ac:dyDescent="0.2">
      <c r="B3277" s="109"/>
    </row>
    <row r="3278" spans="2:2" x14ac:dyDescent="0.2">
      <c r="B3278" s="109"/>
    </row>
    <row r="3279" spans="2:2" x14ac:dyDescent="0.2">
      <c r="B3279" s="109"/>
    </row>
    <row r="3280" spans="2:2" x14ac:dyDescent="0.2">
      <c r="B3280" s="109"/>
    </row>
    <row r="3281" spans="2:2" x14ac:dyDescent="0.2">
      <c r="B3281" s="109"/>
    </row>
    <row r="3282" spans="2:2" x14ac:dyDescent="0.2">
      <c r="B3282" s="109"/>
    </row>
    <row r="3283" spans="2:2" x14ac:dyDescent="0.2">
      <c r="B3283" s="109"/>
    </row>
    <row r="3284" spans="2:2" x14ac:dyDescent="0.2">
      <c r="B3284" s="109"/>
    </row>
    <row r="3285" spans="2:2" x14ac:dyDescent="0.2">
      <c r="B3285" s="109"/>
    </row>
    <row r="3286" spans="2:2" x14ac:dyDescent="0.2">
      <c r="B3286" s="109"/>
    </row>
    <row r="3287" spans="2:2" x14ac:dyDescent="0.2">
      <c r="B3287" s="109"/>
    </row>
    <row r="3288" spans="2:2" x14ac:dyDescent="0.2">
      <c r="B3288" s="109"/>
    </row>
    <row r="3289" spans="2:2" x14ac:dyDescent="0.2">
      <c r="B3289" s="109"/>
    </row>
    <row r="3290" spans="2:2" x14ac:dyDescent="0.2">
      <c r="B3290" s="109"/>
    </row>
    <row r="3291" spans="2:2" x14ac:dyDescent="0.2">
      <c r="B3291" s="109"/>
    </row>
    <row r="3292" spans="2:2" x14ac:dyDescent="0.2">
      <c r="B3292" s="109"/>
    </row>
    <row r="3293" spans="2:2" x14ac:dyDescent="0.2">
      <c r="B3293" s="109"/>
    </row>
    <row r="3294" spans="2:2" x14ac:dyDescent="0.2">
      <c r="B3294" s="109"/>
    </row>
    <row r="3295" spans="2:2" x14ac:dyDescent="0.2">
      <c r="B3295" s="109"/>
    </row>
    <row r="3296" spans="2:2" x14ac:dyDescent="0.2">
      <c r="B3296" s="109"/>
    </row>
    <row r="3297" spans="2:2" x14ac:dyDescent="0.2">
      <c r="B3297" s="109"/>
    </row>
    <row r="3298" spans="2:2" x14ac:dyDescent="0.2">
      <c r="B3298" s="109"/>
    </row>
    <row r="3299" spans="2:2" x14ac:dyDescent="0.2">
      <c r="B3299" s="109"/>
    </row>
    <row r="3300" spans="2:2" x14ac:dyDescent="0.2">
      <c r="B3300" s="109"/>
    </row>
    <row r="3301" spans="2:2" x14ac:dyDescent="0.2">
      <c r="B3301" s="109"/>
    </row>
    <row r="3302" spans="2:2" x14ac:dyDescent="0.2">
      <c r="B3302" s="109"/>
    </row>
    <row r="3303" spans="2:2" x14ac:dyDescent="0.2">
      <c r="B3303" s="109"/>
    </row>
    <row r="3304" spans="2:2" x14ac:dyDescent="0.2">
      <c r="B3304" s="109"/>
    </row>
    <row r="3305" spans="2:2" x14ac:dyDescent="0.2">
      <c r="B3305" s="109"/>
    </row>
    <row r="3306" spans="2:2" x14ac:dyDescent="0.2">
      <c r="B3306" s="109"/>
    </row>
    <row r="3307" spans="2:2" x14ac:dyDescent="0.2">
      <c r="B3307" s="109"/>
    </row>
    <row r="3308" spans="2:2" x14ac:dyDescent="0.2">
      <c r="B3308" s="109"/>
    </row>
    <row r="3309" spans="2:2" x14ac:dyDescent="0.2">
      <c r="B3309" s="109"/>
    </row>
    <row r="3310" spans="2:2" x14ac:dyDescent="0.2">
      <c r="B3310" s="109"/>
    </row>
    <row r="3311" spans="2:2" x14ac:dyDescent="0.2">
      <c r="B3311" s="109"/>
    </row>
    <row r="3312" spans="2:2" x14ac:dyDescent="0.2">
      <c r="B3312" s="109"/>
    </row>
    <row r="3313" spans="2:2" x14ac:dyDescent="0.2">
      <c r="B3313" s="109"/>
    </row>
    <row r="3314" spans="2:2" x14ac:dyDescent="0.2">
      <c r="B3314" s="109"/>
    </row>
    <row r="3315" spans="2:2" x14ac:dyDescent="0.2">
      <c r="B3315" s="109"/>
    </row>
    <row r="3316" spans="2:2" x14ac:dyDescent="0.2">
      <c r="B3316" s="109"/>
    </row>
    <row r="3317" spans="2:2" x14ac:dyDescent="0.2">
      <c r="B3317" s="109"/>
    </row>
    <row r="3318" spans="2:2" x14ac:dyDescent="0.2">
      <c r="B3318" s="109"/>
    </row>
    <row r="3319" spans="2:2" x14ac:dyDescent="0.2">
      <c r="B3319" s="109"/>
    </row>
    <row r="3320" spans="2:2" x14ac:dyDescent="0.2">
      <c r="B3320" s="109"/>
    </row>
    <row r="3321" spans="2:2" x14ac:dyDescent="0.2">
      <c r="B3321" s="109"/>
    </row>
    <row r="3322" spans="2:2" x14ac:dyDescent="0.2">
      <c r="B3322" s="109"/>
    </row>
    <row r="3323" spans="2:2" x14ac:dyDescent="0.2">
      <c r="B3323" s="109"/>
    </row>
    <row r="3324" spans="2:2" x14ac:dyDescent="0.2">
      <c r="B3324" s="109"/>
    </row>
    <row r="3325" spans="2:2" x14ac:dyDescent="0.2">
      <c r="B3325" s="109"/>
    </row>
    <row r="3326" spans="2:2" x14ac:dyDescent="0.2">
      <c r="B3326" s="109"/>
    </row>
    <row r="3327" spans="2:2" x14ac:dyDescent="0.2">
      <c r="B3327" s="109"/>
    </row>
    <row r="3328" spans="2:2" x14ac:dyDescent="0.2">
      <c r="B3328" s="109"/>
    </row>
    <row r="3329" spans="2:2" x14ac:dyDescent="0.2">
      <c r="B3329" s="109"/>
    </row>
    <row r="3330" spans="2:2" x14ac:dyDescent="0.2">
      <c r="B3330" s="109"/>
    </row>
    <row r="3331" spans="2:2" x14ac:dyDescent="0.2">
      <c r="B3331" s="109"/>
    </row>
    <row r="3332" spans="2:2" x14ac:dyDescent="0.2">
      <c r="B3332" s="109"/>
    </row>
    <row r="3333" spans="2:2" x14ac:dyDescent="0.2">
      <c r="B3333" s="109"/>
    </row>
    <row r="3334" spans="2:2" x14ac:dyDescent="0.2">
      <c r="B3334" s="109"/>
    </row>
    <row r="3335" spans="2:2" x14ac:dyDescent="0.2">
      <c r="B3335" s="109"/>
    </row>
    <row r="3336" spans="2:2" x14ac:dyDescent="0.2">
      <c r="B3336" s="109"/>
    </row>
    <row r="3337" spans="2:2" x14ac:dyDescent="0.2">
      <c r="B3337" s="109"/>
    </row>
    <row r="3338" spans="2:2" x14ac:dyDescent="0.2">
      <c r="B3338" s="109"/>
    </row>
    <row r="3339" spans="2:2" x14ac:dyDescent="0.2">
      <c r="B3339" s="109"/>
    </row>
    <row r="3340" spans="2:2" x14ac:dyDescent="0.2">
      <c r="B3340" s="109"/>
    </row>
    <row r="3341" spans="2:2" x14ac:dyDescent="0.2">
      <c r="B3341" s="109"/>
    </row>
    <row r="3342" spans="2:2" x14ac:dyDescent="0.2">
      <c r="B3342" s="109"/>
    </row>
    <row r="3343" spans="2:2" x14ac:dyDescent="0.2">
      <c r="B3343" s="109"/>
    </row>
    <row r="3344" spans="2:2" x14ac:dyDescent="0.2">
      <c r="B3344" s="109"/>
    </row>
    <row r="3345" spans="2:2" x14ac:dyDescent="0.2">
      <c r="B3345" s="109"/>
    </row>
    <row r="3346" spans="2:2" x14ac:dyDescent="0.2">
      <c r="B3346" s="109"/>
    </row>
    <row r="3347" spans="2:2" x14ac:dyDescent="0.2">
      <c r="B3347" s="109"/>
    </row>
    <row r="3348" spans="2:2" x14ac:dyDescent="0.2">
      <c r="B3348" s="109"/>
    </row>
    <row r="3349" spans="2:2" x14ac:dyDescent="0.2">
      <c r="B3349" s="109"/>
    </row>
    <row r="3350" spans="2:2" x14ac:dyDescent="0.2">
      <c r="B3350" s="109"/>
    </row>
    <row r="3351" spans="2:2" x14ac:dyDescent="0.2">
      <c r="B3351" s="109"/>
    </row>
    <row r="3352" spans="2:2" x14ac:dyDescent="0.2">
      <c r="B3352" s="109"/>
    </row>
    <row r="3353" spans="2:2" x14ac:dyDescent="0.2">
      <c r="B3353" s="109"/>
    </row>
    <row r="3354" spans="2:2" x14ac:dyDescent="0.2">
      <c r="B3354" s="109"/>
    </row>
    <row r="3355" spans="2:2" x14ac:dyDescent="0.2">
      <c r="B3355" s="109"/>
    </row>
    <row r="3356" spans="2:2" x14ac:dyDescent="0.2">
      <c r="B3356" s="109"/>
    </row>
    <row r="3357" spans="2:2" x14ac:dyDescent="0.2">
      <c r="B3357" s="109"/>
    </row>
    <row r="3358" spans="2:2" x14ac:dyDescent="0.2">
      <c r="B3358" s="109"/>
    </row>
    <row r="3359" spans="2:2" x14ac:dyDescent="0.2">
      <c r="B3359" s="109"/>
    </row>
    <row r="3360" spans="2:2" x14ac:dyDescent="0.2">
      <c r="B3360" s="109"/>
    </row>
    <row r="3361" spans="2:2" x14ac:dyDescent="0.2">
      <c r="B3361" s="109"/>
    </row>
    <row r="3362" spans="2:2" x14ac:dyDescent="0.2">
      <c r="B3362" s="109"/>
    </row>
    <row r="3363" spans="2:2" x14ac:dyDescent="0.2">
      <c r="B3363" s="109"/>
    </row>
    <row r="3364" spans="2:2" x14ac:dyDescent="0.2">
      <c r="B3364" s="109"/>
    </row>
    <row r="3365" spans="2:2" x14ac:dyDescent="0.2">
      <c r="B3365" s="109"/>
    </row>
    <row r="3366" spans="2:2" x14ac:dyDescent="0.2">
      <c r="B3366" s="109"/>
    </row>
    <row r="3367" spans="2:2" x14ac:dyDescent="0.2">
      <c r="B3367" s="109"/>
    </row>
    <row r="3368" spans="2:2" x14ac:dyDescent="0.2">
      <c r="B3368" s="109"/>
    </row>
    <row r="3369" spans="2:2" x14ac:dyDescent="0.2">
      <c r="B3369" s="109"/>
    </row>
    <row r="3370" spans="2:2" x14ac:dyDescent="0.2">
      <c r="B3370" s="109"/>
    </row>
    <row r="3371" spans="2:2" x14ac:dyDescent="0.2">
      <c r="B3371" s="109"/>
    </row>
    <row r="3372" spans="2:2" x14ac:dyDescent="0.2">
      <c r="B3372" s="109"/>
    </row>
    <row r="3373" spans="2:2" x14ac:dyDescent="0.2">
      <c r="B3373" s="109"/>
    </row>
    <row r="3374" spans="2:2" x14ac:dyDescent="0.2">
      <c r="B3374" s="109"/>
    </row>
    <row r="3375" spans="2:2" x14ac:dyDescent="0.2">
      <c r="B3375" s="109"/>
    </row>
    <row r="3376" spans="2:2" x14ac:dyDescent="0.2">
      <c r="B3376" s="109"/>
    </row>
    <row r="3377" spans="2:2" x14ac:dyDescent="0.2">
      <c r="B3377" s="109"/>
    </row>
    <row r="3378" spans="2:2" x14ac:dyDescent="0.2">
      <c r="B3378" s="109"/>
    </row>
    <row r="3379" spans="2:2" x14ac:dyDescent="0.2">
      <c r="B3379" s="109"/>
    </row>
    <row r="3380" spans="2:2" x14ac:dyDescent="0.2">
      <c r="B3380" s="109"/>
    </row>
    <row r="3381" spans="2:2" x14ac:dyDescent="0.2">
      <c r="B3381" s="109"/>
    </row>
    <row r="3382" spans="2:2" x14ac:dyDescent="0.2">
      <c r="B3382" s="109"/>
    </row>
    <row r="3383" spans="2:2" x14ac:dyDescent="0.2">
      <c r="B3383" s="109"/>
    </row>
    <row r="3384" spans="2:2" x14ac:dyDescent="0.2">
      <c r="B3384" s="109"/>
    </row>
    <row r="3385" spans="2:2" x14ac:dyDescent="0.2">
      <c r="B3385" s="109"/>
    </row>
    <row r="3386" spans="2:2" x14ac:dyDescent="0.2">
      <c r="B3386" s="109"/>
    </row>
    <row r="3387" spans="2:2" x14ac:dyDescent="0.2">
      <c r="B3387" s="109"/>
    </row>
    <row r="3388" spans="2:2" x14ac:dyDescent="0.2">
      <c r="B3388" s="109"/>
    </row>
    <row r="3389" spans="2:2" x14ac:dyDescent="0.2">
      <c r="B3389" s="109"/>
    </row>
    <row r="3390" spans="2:2" x14ac:dyDescent="0.2">
      <c r="B3390" s="109"/>
    </row>
    <row r="3391" spans="2:2" x14ac:dyDescent="0.2">
      <c r="B3391" s="109"/>
    </row>
    <row r="3392" spans="2:2" x14ac:dyDescent="0.2">
      <c r="B3392" s="109"/>
    </row>
    <row r="3393" spans="2:2" x14ac:dyDescent="0.2">
      <c r="B3393" s="109"/>
    </row>
    <row r="3394" spans="2:2" x14ac:dyDescent="0.2">
      <c r="B3394" s="109"/>
    </row>
    <row r="3395" spans="2:2" x14ac:dyDescent="0.2">
      <c r="B3395" s="109"/>
    </row>
    <row r="3396" spans="2:2" x14ac:dyDescent="0.2">
      <c r="B3396" s="109"/>
    </row>
    <row r="3397" spans="2:2" x14ac:dyDescent="0.2">
      <c r="B3397" s="109"/>
    </row>
    <row r="3398" spans="2:2" x14ac:dyDescent="0.2">
      <c r="B3398" s="109"/>
    </row>
    <row r="3399" spans="2:2" x14ac:dyDescent="0.2">
      <c r="B3399" s="109"/>
    </row>
    <row r="3400" spans="2:2" x14ac:dyDescent="0.2">
      <c r="B3400" s="109"/>
    </row>
    <row r="3401" spans="2:2" x14ac:dyDescent="0.2">
      <c r="B3401" s="109"/>
    </row>
    <row r="3402" spans="2:2" x14ac:dyDescent="0.2">
      <c r="B3402" s="109"/>
    </row>
    <row r="3403" spans="2:2" x14ac:dyDescent="0.2">
      <c r="B3403" s="109"/>
    </row>
    <row r="3404" spans="2:2" x14ac:dyDescent="0.2">
      <c r="B3404" s="109"/>
    </row>
    <row r="3405" spans="2:2" x14ac:dyDescent="0.2">
      <c r="B3405" s="109"/>
    </row>
    <row r="3406" spans="2:2" x14ac:dyDescent="0.2">
      <c r="B3406" s="109"/>
    </row>
    <row r="3407" spans="2:2" x14ac:dyDescent="0.2">
      <c r="B3407" s="109"/>
    </row>
    <row r="3408" spans="2:2" x14ac:dyDescent="0.2">
      <c r="B3408" s="109"/>
    </row>
    <row r="3409" spans="2:2" x14ac:dyDescent="0.2">
      <c r="B3409" s="109"/>
    </row>
    <row r="3410" spans="2:2" x14ac:dyDescent="0.2">
      <c r="B3410" s="109"/>
    </row>
    <row r="3411" spans="2:2" x14ac:dyDescent="0.2">
      <c r="B3411" s="109"/>
    </row>
    <row r="3412" spans="2:2" x14ac:dyDescent="0.2">
      <c r="B3412" s="109"/>
    </row>
    <row r="3413" spans="2:2" x14ac:dyDescent="0.2">
      <c r="B3413" s="109"/>
    </row>
    <row r="3414" spans="2:2" x14ac:dyDescent="0.2">
      <c r="B3414" s="109"/>
    </row>
    <row r="3415" spans="2:2" x14ac:dyDescent="0.2">
      <c r="B3415" s="109"/>
    </row>
    <row r="3416" spans="2:2" x14ac:dyDescent="0.2">
      <c r="B3416" s="109"/>
    </row>
    <row r="3417" spans="2:2" x14ac:dyDescent="0.2">
      <c r="B3417" s="109"/>
    </row>
    <row r="3418" spans="2:2" x14ac:dyDescent="0.2">
      <c r="B3418" s="109"/>
    </row>
    <row r="3419" spans="2:2" x14ac:dyDescent="0.2">
      <c r="B3419" s="109"/>
    </row>
    <row r="3420" spans="2:2" x14ac:dyDescent="0.2">
      <c r="B3420" s="109"/>
    </row>
    <row r="3421" spans="2:2" x14ac:dyDescent="0.2">
      <c r="B3421" s="109"/>
    </row>
    <row r="3422" spans="2:2" x14ac:dyDescent="0.2">
      <c r="B3422" s="109"/>
    </row>
    <row r="3423" spans="2:2" x14ac:dyDescent="0.2">
      <c r="B3423" s="109"/>
    </row>
    <row r="3424" spans="2:2" x14ac:dyDescent="0.2">
      <c r="B3424" s="109"/>
    </row>
    <row r="3425" spans="2:2" x14ac:dyDescent="0.2">
      <c r="B3425" s="109"/>
    </row>
    <row r="3426" spans="2:2" x14ac:dyDescent="0.2">
      <c r="B3426" s="109"/>
    </row>
    <row r="3427" spans="2:2" x14ac:dyDescent="0.2">
      <c r="B3427" s="109"/>
    </row>
    <row r="3428" spans="2:2" x14ac:dyDescent="0.2">
      <c r="B3428" s="109"/>
    </row>
    <row r="3429" spans="2:2" x14ac:dyDescent="0.2">
      <c r="B3429" s="109"/>
    </row>
    <row r="3430" spans="2:2" x14ac:dyDescent="0.2">
      <c r="B3430" s="109"/>
    </row>
    <row r="3431" spans="2:2" x14ac:dyDescent="0.2">
      <c r="B3431" s="109"/>
    </row>
    <row r="3432" spans="2:2" x14ac:dyDescent="0.2">
      <c r="B3432" s="109"/>
    </row>
    <row r="3433" spans="2:2" x14ac:dyDescent="0.2">
      <c r="B3433" s="109"/>
    </row>
    <row r="3434" spans="2:2" x14ac:dyDescent="0.2">
      <c r="B3434" s="109"/>
    </row>
    <row r="3435" spans="2:2" x14ac:dyDescent="0.2">
      <c r="B3435" s="109"/>
    </row>
    <row r="3436" spans="2:2" x14ac:dyDescent="0.2">
      <c r="B3436" s="109"/>
    </row>
    <row r="3437" spans="2:2" x14ac:dyDescent="0.2">
      <c r="B3437" s="109"/>
    </row>
    <row r="3438" spans="2:2" x14ac:dyDescent="0.2">
      <c r="B3438" s="109"/>
    </row>
    <row r="3439" spans="2:2" x14ac:dyDescent="0.2">
      <c r="B3439" s="109"/>
    </row>
    <row r="3440" spans="2:2" x14ac:dyDescent="0.2">
      <c r="B3440" s="109"/>
    </row>
    <row r="3441" spans="2:2" x14ac:dyDescent="0.2">
      <c r="B3441" s="109"/>
    </row>
    <row r="3442" spans="2:2" x14ac:dyDescent="0.2">
      <c r="B3442" s="109"/>
    </row>
    <row r="3443" spans="2:2" x14ac:dyDescent="0.2">
      <c r="B3443" s="109"/>
    </row>
    <row r="3444" spans="2:2" x14ac:dyDescent="0.2">
      <c r="B3444" s="109"/>
    </row>
    <row r="3445" spans="2:2" x14ac:dyDescent="0.2">
      <c r="B3445" s="109"/>
    </row>
    <row r="3446" spans="2:2" x14ac:dyDescent="0.2">
      <c r="B3446" s="109"/>
    </row>
    <row r="3447" spans="2:2" x14ac:dyDescent="0.2">
      <c r="B3447" s="109"/>
    </row>
    <row r="3448" spans="2:2" x14ac:dyDescent="0.2">
      <c r="B3448" s="109"/>
    </row>
    <row r="3449" spans="2:2" x14ac:dyDescent="0.2">
      <c r="B3449" s="109"/>
    </row>
    <row r="3450" spans="2:2" x14ac:dyDescent="0.2">
      <c r="B3450" s="109"/>
    </row>
    <row r="3451" spans="2:2" x14ac:dyDescent="0.2">
      <c r="B3451" s="109"/>
    </row>
    <row r="3452" spans="2:2" x14ac:dyDescent="0.2">
      <c r="B3452" s="109"/>
    </row>
    <row r="3453" spans="2:2" x14ac:dyDescent="0.2">
      <c r="B3453" s="109"/>
    </row>
    <row r="3454" spans="2:2" x14ac:dyDescent="0.2">
      <c r="B3454" s="109"/>
    </row>
    <row r="3455" spans="2:2" x14ac:dyDescent="0.2">
      <c r="B3455" s="109"/>
    </row>
    <row r="3456" spans="2:2" x14ac:dyDescent="0.2">
      <c r="B3456" s="109"/>
    </row>
    <row r="3457" spans="2:2" x14ac:dyDescent="0.2">
      <c r="B3457" s="109"/>
    </row>
    <row r="3458" spans="2:2" x14ac:dyDescent="0.2">
      <c r="B3458" s="109"/>
    </row>
    <row r="3459" spans="2:2" x14ac:dyDescent="0.2">
      <c r="B3459" s="109"/>
    </row>
    <row r="3460" spans="2:2" x14ac:dyDescent="0.2">
      <c r="B3460" s="109"/>
    </row>
    <row r="3461" spans="2:2" x14ac:dyDescent="0.2">
      <c r="B3461" s="109"/>
    </row>
    <row r="3462" spans="2:2" x14ac:dyDescent="0.2">
      <c r="B3462" s="109"/>
    </row>
    <row r="3463" spans="2:2" x14ac:dyDescent="0.2">
      <c r="B3463" s="109"/>
    </row>
    <row r="3464" spans="2:2" x14ac:dyDescent="0.2">
      <c r="B3464" s="109"/>
    </row>
    <row r="3465" spans="2:2" x14ac:dyDescent="0.2">
      <c r="B3465" s="109"/>
    </row>
    <row r="3466" spans="2:2" x14ac:dyDescent="0.2">
      <c r="B3466" s="109"/>
    </row>
    <row r="3467" spans="2:2" x14ac:dyDescent="0.2">
      <c r="B3467" s="109"/>
    </row>
    <row r="3468" spans="2:2" x14ac:dyDescent="0.2">
      <c r="B3468" s="109"/>
    </row>
    <row r="3469" spans="2:2" x14ac:dyDescent="0.2">
      <c r="B3469" s="109"/>
    </row>
    <row r="3470" spans="2:2" x14ac:dyDescent="0.2">
      <c r="B3470" s="109"/>
    </row>
    <row r="3471" spans="2:2" x14ac:dyDescent="0.2">
      <c r="B3471" s="109"/>
    </row>
    <row r="3472" spans="2:2" x14ac:dyDescent="0.2">
      <c r="B3472" s="109"/>
    </row>
    <row r="3473" spans="2:2" x14ac:dyDescent="0.2">
      <c r="B3473" s="109"/>
    </row>
    <row r="3474" spans="2:2" x14ac:dyDescent="0.2">
      <c r="B3474" s="109"/>
    </row>
    <row r="3475" spans="2:2" x14ac:dyDescent="0.2">
      <c r="B3475" s="109"/>
    </row>
    <row r="3476" spans="2:2" x14ac:dyDescent="0.2">
      <c r="B3476" s="109"/>
    </row>
    <row r="3477" spans="2:2" x14ac:dyDescent="0.2">
      <c r="B3477" s="109"/>
    </row>
    <row r="3478" spans="2:2" x14ac:dyDescent="0.2">
      <c r="B3478" s="109"/>
    </row>
    <row r="3479" spans="2:2" x14ac:dyDescent="0.2">
      <c r="B3479" s="109"/>
    </row>
    <row r="3480" spans="2:2" x14ac:dyDescent="0.2">
      <c r="B3480" s="109"/>
    </row>
    <row r="3481" spans="2:2" x14ac:dyDescent="0.2">
      <c r="B3481" s="109"/>
    </row>
    <row r="3482" spans="2:2" x14ac:dyDescent="0.2">
      <c r="B3482" s="109"/>
    </row>
    <row r="3483" spans="2:2" x14ac:dyDescent="0.2">
      <c r="B3483" s="109"/>
    </row>
    <row r="3484" spans="2:2" x14ac:dyDescent="0.2">
      <c r="B3484" s="109"/>
    </row>
    <row r="3485" spans="2:2" x14ac:dyDescent="0.2">
      <c r="B3485" s="109"/>
    </row>
    <row r="3486" spans="2:2" x14ac:dyDescent="0.2">
      <c r="B3486" s="109"/>
    </row>
    <row r="3487" spans="2:2" x14ac:dyDescent="0.2">
      <c r="B3487" s="109"/>
    </row>
    <row r="3488" spans="2:2" x14ac:dyDescent="0.2">
      <c r="B3488" s="109"/>
    </row>
    <row r="3489" spans="2:2" x14ac:dyDescent="0.2">
      <c r="B3489" s="109"/>
    </row>
    <row r="3490" spans="2:2" x14ac:dyDescent="0.2">
      <c r="B3490" s="109"/>
    </row>
    <row r="3491" spans="2:2" x14ac:dyDescent="0.2">
      <c r="B3491" s="109"/>
    </row>
    <row r="3492" spans="2:2" x14ac:dyDescent="0.2">
      <c r="B3492" s="109"/>
    </row>
    <row r="3493" spans="2:2" x14ac:dyDescent="0.2">
      <c r="B3493" s="109"/>
    </row>
    <row r="3494" spans="2:2" x14ac:dyDescent="0.2">
      <c r="B3494" s="109"/>
    </row>
    <row r="3495" spans="2:2" x14ac:dyDescent="0.2">
      <c r="B3495" s="109"/>
    </row>
    <row r="3496" spans="2:2" x14ac:dyDescent="0.2">
      <c r="B3496" s="109"/>
    </row>
    <row r="3497" spans="2:2" x14ac:dyDescent="0.2">
      <c r="B3497" s="109"/>
    </row>
    <row r="3498" spans="2:2" x14ac:dyDescent="0.2">
      <c r="B3498" s="109"/>
    </row>
    <row r="3499" spans="2:2" x14ac:dyDescent="0.2">
      <c r="B3499" s="109"/>
    </row>
    <row r="3500" spans="2:2" x14ac:dyDescent="0.2">
      <c r="B3500" s="109"/>
    </row>
    <row r="3501" spans="2:2" x14ac:dyDescent="0.2">
      <c r="B3501" s="109"/>
    </row>
    <row r="3502" spans="2:2" x14ac:dyDescent="0.2">
      <c r="B3502" s="109"/>
    </row>
    <row r="3503" spans="2:2" x14ac:dyDescent="0.2">
      <c r="B3503" s="109"/>
    </row>
    <row r="3504" spans="2:2" x14ac:dyDescent="0.2">
      <c r="B3504" s="109"/>
    </row>
    <row r="3505" spans="2:2" x14ac:dyDescent="0.2">
      <c r="B3505" s="109"/>
    </row>
    <row r="3506" spans="2:2" x14ac:dyDescent="0.2">
      <c r="B3506" s="109"/>
    </row>
    <row r="3507" spans="2:2" x14ac:dyDescent="0.2">
      <c r="B3507" s="109"/>
    </row>
    <row r="3508" spans="2:2" x14ac:dyDescent="0.2">
      <c r="B3508" s="109"/>
    </row>
    <row r="3509" spans="2:2" x14ac:dyDescent="0.2">
      <c r="B3509" s="109"/>
    </row>
    <row r="3510" spans="2:2" x14ac:dyDescent="0.2">
      <c r="B3510" s="109"/>
    </row>
    <row r="3511" spans="2:2" x14ac:dyDescent="0.2">
      <c r="B3511" s="109"/>
    </row>
    <row r="3512" spans="2:2" x14ac:dyDescent="0.2">
      <c r="B3512" s="109"/>
    </row>
    <row r="3513" spans="2:2" x14ac:dyDescent="0.2">
      <c r="B3513" s="109"/>
    </row>
    <row r="3514" spans="2:2" x14ac:dyDescent="0.2">
      <c r="B3514" s="109"/>
    </row>
    <row r="3515" spans="2:2" x14ac:dyDescent="0.2">
      <c r="B3515" s="109"/>
    </row>
    <row r="3516" spans="2:2" x14ac:dyDescent="0.2">
      <c r="B3516" s="109"/>
    </row>
    <row r="3517" spans="2:2" x14ac:dyDescent="0.2">
      <c r="B3517" s="109"/>
    </row>
    <row r="3518" spans="2:2" x14ac:dyDescent="0.2">
      <c r="B3518" s="109"/>
    </row>
    <row r="3519" spans="2:2" x14ac:dyDescent="0.2">
      <c r="B3519" s="109"/>
    </row>
    <row r="3520" spans="2:2" x14ac:dyDescent="0.2">
      <c r="B3520" s="109"/>
    </row>
    <row r="3521" spans="2:2" x14ac:dyDescent="0.2">
      <c r="B3521" s="109"/>
    </row>
    <row r="3522" spans="2:2" x14ac:dyDescent="0.2">
      <c r="B3522" s="109"/>
    </row>
    <row r="3523" spans="2:2" x14ac:dyDescent="0.2">
      <c r="B3523" s="109"/>
    </row>
    <row r="3524" spans="2:2" x14ac:dyDescent="0.2">
      <c r="B3524" s="109"/>
    </row>
    <row r="3525" spans="2:2" x14ac:dyDescent="0.2">
      <c r="B3525" s="109"/>
    </row>
    <row r="3526" spans="2:2" x14ac:dyDescent="0.2">
      <c r="B3526" s="109"/>
    </row>
    <row r="3527" spans="2:2" x14ac:dyDescent="0.2">
      <c r="B3527" s="109"/>
    </row>
    <row r="3528" spans="2:2" x14ac:dyDescent="0.2">
      <c r="B3528" s="109"/>
    </row>
    <row r="3529" spans="2:2" x14ac:dyDescent="0.2">
      <c r="B3529" s="109"/>
    </row>
    <row r="3530" spans="2:2" x14ac:dyDescent="0.2">
      <c r="B3530" s="109"/>
    </row>
    <row r="3531" spans="2:2" x14ac:dyDescent="0.2">
      <c r="B3531" s="109"/>
    </row>
    <row r="3532" spans="2:2" x14ac:dyDescent="0.2">
      <c r="B3532" s="109"/>
    </row>
    <row r="3533" spans="2:2" x14ac:dyDescent="0.2">
      <c r="B3533" s="109"/>
    </row>
    <row r="3534" spans="2:2" x14ac:dyDescent="0.2">
      <c r="B3534" s="109"/>
    </row>
    <row r="3535" spans="2:2" x14ac:dyDescent="0.2">
      <c r="B3535" s="109"/>
    </row>
    <row r="3536" spans="2:2" x14ac:dyDescent="0.2">
      <c r="B3536" s="109"/>
    </row>
    <row r="3537" spans="2:2" x14ac:dyDescent="0.2">
      <c r="B3537" s="109"/>
    </row>
    <row r="3538" spans="2:2" x14ac:dyDescent="0.2">
      <c r="B3538" s="109"/>
    </row>
    <row r="3539" spans="2:2" x14ac:dyDescent="0.2">
      <c r="B3539" s="109"/>
    </row>
    <row r="3540" spans="2:2" x14ac:dyDescent="0.2">
      <c r="B3540" s="109"/>
    </row>
    <row r="3541" spans="2:2" x14ac:dyDescent="0.2">
      <c r="B3541" s="109"/>
    </row>
    <row r="3542" spans="2:2" x14ac:dyDescent="0.2">
      <c r="B3542" s="109"/>
    </row>
    <row r="3543" spans="2:2" x14ac:dyDescent="0.2">
      <c r="B3543" s="109"/>
    </row>
    <row r="3544" spans="2:2" x14ac:dyDescent="0.2">
      <c r="B3544" s="109"/>
    </row>
    <row r="3545" spans="2:2" x14ac:dyDescent="0.2">
      <c r="B3545" s="109"/>
    </row>
    <row r="3546" spans="2:2" x14ac:dyDescent="0.2">
      <c r="B3546" s="109"/>
    </row>
    <row r="3547" spans="2:2" x14ac:dyDescent="0.2">
      <c r="B3547" s="109"/>
    </row>
    <row r="3548" spans="2:2" x14ac:dyDescent="0.2">
      <c r="B3548" s="109"/>
    </row>
    <row r="3549" spans="2:2" x14ac:dyDescent="0.2">
      <c r="B3549" s="109"/>
    </row>
    <row r="3550" spans="2:2" x14ac:dyDescent="0.2">
      <c r="B3550" s="109"/>
    </row>
    <row r="3551" spans="2:2" x14ac:dyDescent="0.2">
      <c r="B3551" s="109"/>
    </row>
    <row r="3552" spans="2:2" x14ac:dyDescent="0.2">
      <c r="B3552" s="109"/>
    </row>
    <row r="3553" spans="2:2" x14ac:dyDescent="0.2">
      <c r="B3553" s="109"/>
    </row>
    <row r="3554" spans="2:2" x14ac:dyDescent="0.2">
      <c r="B3554" s="109"/>
    </row>
    <row r="3555" spans="2:2" x14ac:dyDescent="0.2">
      <c r="B3555" s="109"/>
    </row>
    <row r="3556" spans="2:2" x14ac:dyDescent="0.2">
      <c r="B3556" s="109"/>
    </row>
    <row r="3557" spans="2:2" x14ac:dyDescent="0.2">
      <c r="B3557" s="109"/>
    </row>
    <row r="3558" spans="2:2" x14ac:dyDescent="0.2">
      <c r="B3558" s="109"/>
    </row>
    <row r="3559" spans="2:2" x14ac:dyDescent="0.2">
      <c r="B3559" s="109"/>
    </row>
    <row r="3560" spans="2:2" x14ac:dyDescent="0.2">
      <c r="B3560" s="109"/>
    </row>
    <row r="3561" spans="2:2" x14ac:dyDescent="0.2">
      <c r="B3561" s="109"/>
    </row>
    <row r="3562" spans="2:2" x14ac:dyDescent="0.2">
      <c r="B3562" s="109"/>
    </row>
    <row r="3563" spans="2:2" x14ac:dyDescent="0.2">
      <c r="B3563" s="109"/>
    </row>
    <row r="3564" spans="2:2" x14ac:dyDescent="0.2">
      <c r="B3564" s="109"/>
    </row>
    <row r="3565" spans="2:2" x14ac:dyDescent="0.2">
      <c r="B3565" s="109"/>
    </row>
    <row r="3566" spans="2:2" x14ac:dyDescent="0.2">
      <c r="B3566" s="109"/>
    </row>
    <row r="3567" spans="2:2" x14ac:dyDescent="0.2">
      <c r="B3567" s="109"/>
    </row>
    <row r="3568" spans="2:2" x14ac:dyDescent="0.2">
      <c r="B3568" s="109"/>
    </row>
    <row r="3569" spans="2:2" x14ac:dyDescent="0.2">
      <c r="B3569" s="109"/>
    </row>
    <row r="3570" spans="2:2" x14ac:dyDescent="0.2">
      <c r="B3570" s="109"/>
    </row>
    <row r="3571" spans="2:2" x14ac:dyDescent="0.2">
      <c r="B3571" s="109"/>
    </row>
    <row r="3572" spans="2:2" x14ac:dyDescent="0.2">
      <c r="B3572" s="109"/>
    </row>
    <row r="3573" spans="2:2" x14ac:dyDescent="0.2">
      <c r="B3573" s="109"/>
    </row>
    <row r="3574" spans="2:2" x14ac:dyDescent="0.2">
      <c r="B3574" s="109"/>
    </row>
    <row r="3575" spans="2:2" x14ac:dyDescent="0.2">
      <c r="B3575" s="109"/>
    </row>
    <row r="3576" spans="2:2" x14ac:dyDescent="0.2">
      <c r="B3576" s="109"/>
    </row>
    <row r="3577" spans="2:2" x14ac:dyDescent="0.2">
      <c r="B3577" s="109"/>
    </row>
    <row r="3578" spans="2:2" x14ac:dyDescent="0.2">
      <c r="B3578" s="109"/>
    </row>
    <row r="3579" spans="2:2" x14ac:dyDescent="0.2">
      <c r="B3579" s="109"/>
    </row>
    <row r="3580" spans="2:2" x14ac:dyDescent="0.2">
      <c r="B3580" s="109"/>
    </row>
    <row r="3581" spans="2:2" x14ac:dyDescent="0.2">
      <c r="B3581" s="109"/>
    </row>
    <row r="3582" spans="2:2" x14ac:dyDescent="0.2">
      <c r="B3582" s="109"/>
    </row>
    <row r="3583" spans="2:2" x14ac:dyDescent="0.2">
      <c r="B3583" s="109"/>
    </row>
    <row r="3584" spans="2:2" x14ac:dyDescent="0.2">
      <c r="B3584" s="109"/>
    </row>
    <row r="3585" spans="2:2" x14ac:dyDescent="0.2">
      <c r="B3585" s="109"/>
    </row>
    <row r="3586" spans="2:2" x14ac:dyDescent="0.2">
      <c r="B3586" s="109"/>
    </row>
    <row r="3587" spans="2:2" x14ac:dyDescent="0.2">
      <c r="B3587" s="109"/>
    </row>
    <row r="3588" spans="2:2" x14ac:dyDescent="0.2">
      <c r="B3588" s="109"/>
    </row>
    <row r="3589" spans="2:2" x14ac:dyDescent="0.2">
      <c r="B3589" s="109"/>
    </row>
    <row r="3590" spans="2:2" x14ac:dyDescent="0.2">
      <c r="B3590" s="109"/>
    </row>
    <row r="3591" spans="2:2" x14ac:dyDescent="0.2">
      <c r="B3591" s="109"/>
    </row>
    <row r="3592" spans="2:2" x14ac:dyDescent="0.2">
      <c r="B3592" s="109"/>
    </row>
    <row r="3593" spans="2:2" x14ac:dyDescent="0.2">
      <c r="B3593" s="109"/>
    </row>
    <row r="3594" spans="2:2" x14ac:dyDescent="0.2">
      <c r="B3594" s="109"/>
    </row>
    <row r="3595" spans="2:2" x14ac:dyDescent="0.2">
      <c r="B3595" s="109"/>
    </row>
    <row r="3596" spans="2:2" x14ac:dyDescent="0.2">
      <c r="B3596" s="109"/>
    </row>
    <row r="3597" spans="2:2" x14ac:dyDescent="0.2">
      <c r="B3597" s="109"/>
    </row>
    <row r="3598" spans="2:2" x14ac:dyDescent="0.2">
      <c r="B3598" s="109"/>
    </row>
    <row r="3599" spans="2:2" x14ac:dyDescent="0.2">
      <c r="B3599" s="109"/>
    </row>
    <row r="3600" spans="2:2" x14ac:dyDescent="0.2">
      <c r="B3600" s="109"/>
    </row>
    <row r="3601" spans="2:2" x14ac:dyDescent="0.2">
      <c r="B3601" s="109"/>
    </row>
    <row r="3602" spans="2:2" x14ac:dyDescent="0.2">
      <c r="B3602" s="109"/>
    </row>
    <row r="3603" spans="2:2" x14ac:dyDescent="0.2">
      <c r="B3603" s="109"/>
    </row>
    <row r="3604" spans="2:2" x14ac:dyDescent="0.2">
      <c r="B3604" s="109"/>
    </row>
    <row r="3605" spans="2:2" x14ac:dyDescent="0.2">
      <c r="B3605" s="109"/>
    </row>
    <row r="3606" spans="2:2" x14ac:dyDescent="0.2">
      <c r="B3606" s="109"/>
    </row>
    <row r="3607" spans="2:2" x14ac:dyDescent="0.2">
      <c r="B3607" s="109"/>
    </row>
    <row r="3608" spans="2:2" x14ac:dyDescent="0.2">
      <c r="B3608" s="109"/>
    </row>
    <row r="3609" spans="2:2" x14ac:dyDescent="0.2">
      <c r="B3609" s="109"/>
    </row>
    <row r="3610" spans="2:2" x14ac:dyDescent="0.2">
      <c r="B3610" s="109"/>
    </row>
    <row r="3611" spans="2:2" x14ac:dyDescent="0.2">
      <c r="B3611" s="109"/>
    </row>
    <row r="3612" spans="2:2" x14ac:dyDescent="0.2">
      <c r="B3612" s="109"/>
    </row>
    <row r="3613" spans="2:2" x14ac:dyDescent="0.2">
      <c r="B3613" s="109"/>
    </row>
    <row r="3614" spans="2:2" x14ac:dyDescent="0.2">
      <c r="B3614" s="109"/>
    </row>
    <row r="3615" spans="2:2" x14ac:dyDescent="0.2">
      <c r="B3615" s="109"/>
    </row>
    <row r="3616" spans="2:2" x14ac:dyDescent="0.2">
      <c r="B3616" s="109"/>
    </row>
    <row r="3617" spans="2:2" x14ac:dyDescent="0.2">
      <c r="B3617" s="109"/>
    </row>
    <row r="3618" spans="2:2" x14ac:dyDescent="0.2">
      <c r="B3618" s="109"/>
    </row>
    <row r="3619" spans="2:2" x14ac:dyDescent="0.2">
      <c r="B3619" s="109"/>
    </row>
    <row r="3620" spans="2:2" x14ac:dyDescent="0.2">
      <c r="B3620" s="109"/>
    </row>
    <row r="3621" spans="2:2" x14ac:dyDescent="0.2">
      <c r="B3621" s="109"/>
    </row>
    <row r="3622" spans="2:2" x14ac:dyDescent="0.2">
      <c r="B3622" s="109"/>
    </row>
    <row r="3623" spans="2:2" x14ac:dyDescent="0.2">
      <c r="B3623" s="109"/>
    </row>
    <row r="3624" spans="2:2" x14ac:dyDescent="0.2">
      <c r="B3624" s="109"/>
    </row>
    <row r="3625" spans="2:2" x14ac:dyDescent="0.2">
      <c r="B3625" s="109"/>
    </row>
    <row r="3626" spans="2:2" x14ac:dyDescent="0.2">
      <c r="B3626" s="109"/>
    </row>
    <row r="3627" spans="2:2" x14ac:dyDescent="0.2">
      <c r="B3627" s="109"/>
    </row>
    <row r="3628" spans="2:2" x14ac:dyDescent="0.2">
      <c r="B3628" s="109"/>
    </row>
    <row r="3629" spans="2:2" x14ac:dyDescent="0.2">
      <c r="B3629" s="109"/>
    </row>
    <row r="3630" spans="2:2" x14ac:dyDescent="0.2">
      <c r="B3630" s="109"/>
    </row>
    <row r="3631" spans="2:2" x14ac:dyDescent="0.2">
      <c r="B3631" s="109"/>
    </row>
    <row r="3632" spans="2:2" x14ac:dyDescent="0.2">
      <c r="B3632" s="109"/>
    </row>
    <row r="3633" spans="2:2" x14ac:dyDescent="0.2">
      <c r="B3633" s="109"/>
    </row>
    <row r="3634" spans="2:2" x14ac:dyDescent="0.2">
      <c r="B3634" s="109"/>
    </row>
    <row r="3635" spans="2:2" x14ac:dyDescent="0.2">
      <c r="B3635" s="109"/>
    </row>
    <row r="3636" spans="2:2" x14ac:dyDescent="0.2">
      <c r="B3636" s="109"/>
    </row>
    <row r="3637" spans="2:2" x14ac:dyDescent="0.2">
      <c r="B3637" s="109"/>
    </row>
    <row r="3638" spans="2:2" x14ac:dyDescent="0.2">
      <c r="B3638" s="109"/>
    </row>
    <row r="3639" spans="2:2" x14ac:dyDescent="0.2">
      <c r="B3639" s="109"/>
    </row>
    <row r="3640" spans="2:2" x14ac:dyDescent="0.2">
      <c r="B3640" s="109"/>
    </row>
    <row r="3641" spans="2:2" x14ac:dyDescent="0.2">
      <c r="B3641" s="109"/>
    </row>
    <row r="3642" spans="2:2" x14ac:dyDescent="0.2">
      <c r="B3642" s="109"/>
    </row>
    <row r="3643" spans="2:2" x14ac:dyDescent="0.2">
      <c r="B3643" s="109"/>
    </row>
    <row r="3644" spans="2:2" x14ac:dyDescent="0.2">
      <c r="B3644" s="109"/>
    </row>
    <row r="3645" spans="2:2" x14ac:dyDescent="0.2">
      <c r="B3645" s="109"/>
    </row>
    <row r="3646" spans="2:2" x14ac:dyDescent="0.2">
      <c r="B3646" s="109"/>
    </row>
    <row r="3647" spans="2:2" x14ac:dyDescent="0.2">
      <c r="B3647" s="109"/>
    </row>
    <row r="3648" spans="2:2" x14ac:dyDescent="0.2">
      <c r="B3648" s="109"/>
    </row>
    <row r="3649" spans="2:2" x14ac:dyDescent="0.2">
      <c r="B3649" s="109"/>
    </row>
    <row r="3650" spans="2:2" x14ac:dyDescent="0.2">
      <c r="B3650" s="109"/>
    </row>
    <row r="3651" spans="2:2" x14ac:dyDescent="0.2">
      <c r="B3651" s="109"/>
    </row>
    <row r="3652" spans="2:2" x14ac:dyDescent="0.2">
      <c r="B3652" s="109"/>
    </row>
    <row r="3653" spans="2:2" x14ac:dyDescent="0.2">
      <c r="B3653" s="109"/>
    </row>
    <row r="3654" spans="2:2" x14ac:dyDescent="0.2">
      <c r="B3654" s="109"/>
    </row>
    <row r="3655" spans="2:2" x14ac:dyDescent="0.2">
      <c r="B3655" s="109"/>
    </row>
    <row r="3656" spans="2:2" x14ac:dyDescent="0.2">
      <c r="B3656" s="109"/>
    </row>
    <row r="3657" spans="2:2" x14ac:dyDescent="0.2">
      <c r="B3657" s="109"/>
    </row>
    <row r="3658" spans="2:2" x14ac:dyDescent="0.2">
      <c r="B3658" s="109"/>
    </row>
    <row r="3659" spans="2:2" x14ac:dyDescent="0.2">
      <c r="B3659" s="109"/>
    </row>
    <row r="3660" spans="2:2" x14ac:dyDescent="0.2">
      <c r="B3660" s="109"/>
    </row>
    <row r="3661" spans="2:2" x14ac:dyDescent="0.2">
      <c r="B3661" s="109"/>
    </row>
    <row r="3662" spans="2:2" x14ac:dyDescent="0.2">
      <c r="B3662" s="109"/>
    </row>
    <row r="3663" spans="2:2" x14ac:dyDescent="0.2">
      <c r="B3663" s="109"/>
    </row>
    <row r="3664" spans="2:2" x14ac:dyDescent="0.2">
      <c r="B3664" s="109"/>
    </row>
    <row r="3665" spans="2:2" x14ac:dyDescent="0.2">
      <c r="B3665" s="109"/>
    </row>
    <row r="3666" spans="2:2" x14ac:dyDescent="0.2">
      <c r="B3666" s="109"/>
    </row>
    <row r="3667" spans="2:2" x14ac:dyDescent="0.2">
      <c r="B3667" s="109"/>
    </row>
    <row r="3668" spans="2:2" x14ac:dyDescent="0.2">
      <c r="B3668" s="109"/>
    </row>
    <row r="3669" spans="2:2" x14ac:dyDescent="0.2">
      <c r="B3669" s="109"/>
    </row>
    <row r="3670" spans="2:2" x14ac:dyDescent="0.2">
      <c r="B3670" s="109"/>
    </row>
    <row r="3671" spans="2:2" x14ac:dyDescent="0.2">
      <c r="B3671" s="109"/>
    </row>
    <row r="3672" spans="2:2" x14ac:dyDescent="0.2">
      <c r="B3672" s="109"/>
    </row>
    <row r="3673" spans="2:2" x14ac:dyDescent="0.2">
      <c r="B3673" s="109"/>
    </row>
    <row r="3674" spans="2:2" x14ac:dyDescent="0.2">
      <c r="B3674" s="109"/>
    </row>
    <row r="3675" spans="2:2" x14ac:dyDescent="0.2">
      <c r="B3675" s="109"/>
    </row>
    <row r="3676" spans="2:2" x14ac:dyDescent="0.2">
      <c r="B3676" s="109"/>
    </row>
    <row r="3677" spans="2:2" x14ac:dyDescent="0.2">
      <c r="B3677" s="109"/>
    </row>
    <row r="3678" spans="2:2" x14ac:dyDescent="0.2">
      <c r="B3678" s="109"/>
    </row>
    <row r="3679" spans="2:2" x14ac:dyDescent="0.2">
      <c r="B3679" s="109"/>
    </row>
    <row r="3680" spans="2:2" x14ac:dyDescent="0.2">
      <c r="B3680" s="109"/>
    </row>
    <row r="3681" spans="2:2" x14ac:dyDescent="0.2">
      <c r="B3681" s="109"/>
    </row>
    <row r="3682" spans="2:2" x14ac:dyDescent="0.2">
      <c r="B3682" s="109"/>
    </row>
    <row r="3683" spans="2:2" x14ac:dyDescent="0.2">
      <c r="B3683" s="109"/>
    </row>
    <row r="3684" spans="2:2" x14ac:dyDescent="0.2">
      <c r="B3684" s="109"/>
    </row>
    <row r="3685" spans="2:2" x14ac:dyDescent="0.2">
      <c r="B3685" s="109"/>
    </row>
    <row r="3686" spans="2:2" x14ac:dyDescent="0.2">
      <c r="B3686" s="109"/>
    </row>
    <row r="3687" spans="2:2" x14ac:dyDescent="0.2">
      <c r="B3687" s="109"/>
    </row>
    <row r="3688" spans="2:2" x14ac:dyDescent="0.2">
      <c r="B3688" s="109"/>
    </row>
    <row r="3689" spans="2:2" x14ac:dyDescent="0.2">
      <c r="B3689" s="109"/>
    </row>
    <row r="3690" spans="2:2" x14ac:dyDescent="0.2">
      <c r="B3690" s="109"/>
    </row>
    <row r="3691" spans="2:2" x14ac:dyDescent="0.2">
      <c r="B3691" s="109"/>
    </row>
    <row r="3692" spans="2:2" x14ac:dyDescent="0.2">
      <c r="B3692" s="109"/>
    </row>
    <row r="3693" spans="2:2" x14ac:dyDescent="0.2">
      <c r="B3693" s="109"/>
    </row>
    <row r="3694" spans="2:2" x14ac:dyDescent="0.2">
      <c r="B3694" s="109"/>
    </row>
    <row r="3695" spans="2:2" x14ac:dyDescent="0.2">
      <c r="B3695" s="109"/>
    </row>
    <row r="3696" spans="2:2" x14ac:dyDescent="0.2">
      <c r="B3696" s="109"/>
    </row>
    <row r="3697" spans="2:2" x14ac:dyDescent="0.2">
      <c r="B3697" s="109"/>
    </row>
    <row r="3698" spans="2:2" x14ac:dyDescent="0.2">
      <c r="B3698" s="109"/>
    </row>
    <row r="3699" spans="2:2" x14ac:dyDescent="0.2">
      <c r="B3699" s="109"/>
    </row>
    <row r="3700" spans="2:2" x14ac:dyDescent="0.2">
      <c r="B3700" s="109"/>
    </row>
    <row r="3701" spans="2:2" x14ac:dyDescent="0.2">
      <c r="B3701" s="109"/>
    </row>
    <row r="3702" spans="2:2" x14ac:dyDescent="0.2">
      <c r="B3702" s="109"/>
    </row>
    <row r="3703" spans="2:2" x14ac:dyDescent="0.2">
      <c r="B3703" s="109"/>
    </row>
    <row r="3704" spans="2:2" x14ac:dyDescent="0.2">
      <c r="B3704" s="109"/>
    </row>
    <row r="3705" spans="2:2" x14ac:dyDescent="0.2">
      <c r="B3705" s="109"/>
    </row>
    <row r="3706" spans="2:2" x14ac:dyDescent="0.2">
      <c r="B3706" s="109"/>
    </row>
    <row r="3707" spans="2:2" x14ac:dyDescent="0.2">
      <c r="B3707" s="109"/>
    </row>
    <row r="3708" spans="2:2" x14ac:dyDescent="0.2">
      <c r="B3708" s="109"/>
    </row>
    <row r="3709" spans="2:2" x14ac:dyDescent="0.2">
      <c r="B3709" s="109"/>
    </row>
    <row r="3710" spans="2:2" x14ac:dyDescent="0.2">
      <c r="B3710" s="109"/>
    </row>
    <row r="3711" spans="2:2" x14ac:dyDescent="0.2">
      <c r="B3711" s="109"/>
    </row>
    <row r="3712" spans="2:2" x14ac:dyDescent="0.2">
      <c r="B3712" s="109"/>
    </row>
    <row r="3713" spans="2:2" x14ac:dyDescent="0.2">
      <c r="B3713" s="109"/>
    </row>
    <row r="3714" spans="2:2" x14ac:dyDescent="0.2">
      <c r="B3714" s="109"/>
    </row>
    <row r="3715" spans="2:2" x14ac:dyDescent="0.2">
      <c r="B3715" s="109"/>
    </row>
    <row r="3716" spans="2:2" x14ac:dyDescent="0.2">
      <c r="B3716" s="109"/>
    </row>
    <row r="3717" spans="2:2" x14ac:dyDescent="0.2">
      <c r="B3717" s="109"/>
    </row>
    <row r="3718" spans="2:2" x14ac:dyDescent="0.2">
      <c r="B3718" s="109"/>
    </row>
    <row r="3719" spans="2:2" x14ac:dyDescent="0.2">
      <c r="B3719" s="109"/>
    </row>
    <row r="3720" spans="2:2" x14ac:dyDescent="0.2">
      <c r="B3720" s="109"/>
    </row>
    <row r="3721" spans="2:2" x14ac:dyDescent="0.2">
      <c r="B3721" s="109"/>
    </row>
    <row r="3722" spans="2:2" x14ac:dyDescent="0.2">
      <c r="B3722" s="109"/>
    </row>
    <row r="3723" spans="2:2" x14ac:dyDescent="0.2">
      <c r="B3723" s="109"/>
    </row>
    <row r="3724" spans="2:2" x14ac:dyDescent="0.2">
      <c r="B3724" s="109"/>
    </row>
    <row r="3725" spans="2:2" x14ac:dyDescent="0.2">
      <c r="B3725" s="109"/>
    </row>
    <row r="3726" spans="2:2" x14ac:dyDescent="0.2">
      <c r="B3726" s="109"/>
    </row>
    <row r="3727" spans="2:2" x14ac:dyDescent="0.2">
      <c r="B3727" s="109"/>
    </row>
    <row r="3728" spans="2:2" x14ac:dyDescent="0.2">
      <c r="B3728" s="109"/>
    </row>
    <row r="3729" spans="2:2" x14ac:dyDescent="0.2">
      <c r="B3729" s="109"/>
    </row>
    <row r="3730" spans="2:2" x14ac:dyDescent="0.2">
      <c r="B3730" s="109"/>
    </row>
    <row r="3731" spans="2:2" x14ac:dyDescent="0.2">
      <c r="B3731" s="109"/>
    </row>
    <row r="3732" spans="2:2" x14ac:dyDescent="0.2">
      <c r="B3732" s="109"/>
    </row>
    <row r="3733" spans="2:2" x14ac:dyDescent="0.2">
      <c r="B3733" s="109"/>
    </row>
    <row r="3734" spans="2:2" x14ac:dyDescent="0.2">
      <c r="B3734" s="109"/>
    </row>
    <row r="3735" spans="2:2" x14ac:dyDescent="0.2">
      <c r="B3735" s="109"/>
    </row>
    <row r="3736" spans="2:2" x14ac:dyDescent="0.2">
      <c r="B3736" s="109"/>
    </row>
    <row r="3737" spans="2:2" x14ac:dyDescent="0.2">
      <c r="B3737" s="109"/>
    </row>
    <row r="3738" spans="2:2" x14ac:dyDescent="0.2">
      <c r="B3738" s="109"/>
    </row>
    <row r="3739" spans="2:2" x14ac:dyDescent="0.2">
      <c r="B3739" s="109"/>
    </row>
    <row r="3740" spans="2:2" x14ac:dyDescent="0.2">
      <c r="B3740" s="109"/>
    </row>
    <row r="3741" spans="2:2" x14ac:dyDescent="0.2">
      <c r="B3741" s="109"/>
    </row>
    <row r="3742" spans="2:2" x14ac:dyDescent="0.2">
      <c r="B3742" s="109"/>
    </row>
    <row r="3743" spans="2:2" x14ac:dyDescent="0.2">
      <c r="B3743" s="109"/>
    </row>
    <row r="3744" spans="2:2" x14ac:dyDescent="0.2">
      <c r="B3744" s="109"/>
    </row>
    <row r="3745" spans="2:2" x14ac:dyDescent="0.2">
      <c r="B3745" s="109"/>
    </row>
    <row r="3746" spans="2:2" x14ac:dyDescent="0.2">
      <c r="B3746" s="109"/>
    </row>
    <row r="3747" spans="2:2" x14ac:dyDescent="0.2">
      <c r="B3747" s="109"/>
    </row>
    <row r="3748" spans="2:2" x14ac:dyDescent="0.2">
      <c r="B3748" s="109"/>
    </row>
    <row r="3749" spans="2:2" x14ac:dyDescent="0.2">
      <c r="B3749" s="109"/>
    </row>
    <row r="3750" spans="2:2" x14ac:dyDescent="0.2">
      <c r="B3750" s="109"/>
    </row>
    <row r="3751" spans="2:2" x14ac:dyDescent="0.2">
      <c r="B3751" s="109"/>
    </row>
    <row r="3752" spans="2:2" x14ac:dyDescent="0.2">
      <c r="B3752" s="109"/>
    </row>
    <row r="3753" spans="2:2" x14ac:dyDescent="0.2">
      <c r="B3753" s="109"/>
    </row>
    <row r="3754" spans="2:2" x14ac:dyDescent="0.2">
      <c r="B3754" s="109"/>
    </row>
    <row r="3755" spans="2:2" x14ac:dyDescent="0.2">
      <c r="B3755" s="109"/>
    </row>
    <row r="3756" spans="2:2" x14ac:dyDescent="0.2">
      <c r="B3756" s="109"/>
    </row>
    <row r="3757" spans="2:2" x14ac:dyDescent="0.2">
      <c r="B3757" s="109"/>
    </row>
    <row r="3758" spans="2:2" x14ac:dyDescent="0.2">
      <c r="B3758" s="109"/>
    </row>
    <row r="3759" spans="2:2" x14ac:dyDescent="0.2">
      <c r="B3759" s="109"/>
    </row>
    <row r="3760" spans="2:2" x14ac:dyDescent="0.2">
      <c r="B3760" s="109"/>
    </row>
    <row r="3761" spans="2:2" x14ac:dyDescent="0.2">
      <c r="B3761" s="109"/>
    </row>
    <row r="3762" spans="2:2" x14ac:dyDescent="0.2">
      <c r="B3762" s="109"/>
    </row>
    <row r="3763" spans="2:2" x14ac:dyDescent="0.2">
      <c r="B3763" s="109"/>
    </row>
    <row r="3764" spans="2:2" x14ac:dyDescent="0.2">
      <c r="B3764" s="109"/>
    </row>
    <row r="3765" spans="2:2" x14ac:dyDescent="0.2">
      <c r="B3765" s="109"/>
    </row>
    <row r="3766" spans="2:2" x14ac:dyDescent="0.2">
      <c r="B3766" s="109"/>
    </row>
    <row r="3767" spans="2:2" x14ac:dyDescent="0.2">
      <c r="B3767" s="109"/>
    </row>
    <row r="3768" spans="2:2" x14ac:dyDescent="0.2">
      <c r="B3768" s="109"/>
    </row>
    <row r="3769" spans="2:2" x14ac:dyDescent="0.2">
      <c r="B3769" s="109"/>
    </row>
    <row r="3770" spans="2:2" x14ac:dyDescent="0.2">
      <c r="B3770" s="109"/>
    </row>
    <row r="3771" spans="2:2" x14ac:dyDescent="0.2">
      <c r="B3771" s="109"/>
    </row>
    <row r="3772" spans="2:2" x14ac:dyDescent="0.2">
      <c r="B3772" s="109"/>
    </row>
    <row r="3773" spans="2:2" x14ac:dyDescent="0.2">
      <c r="B3773" s="109"/>
    </row>
    <row r="3774" spans="2:2" x14ac:dyDescent="0.2">
      <c r="B3774" s="109"/>
    </row>
    <row r="3775" spans="2:2" x14ac:dyDescent="0.2">
      <c r="B3775" s="109"/>
    </row>
    <row r="3776" spans="2:2" x14ac:dyDescent="0.2">
      <c r="B3776" s="109"/>
    </row>
    <row r="3777" spans="2:2" x14ac:dyDescent="0.2">
      <c r="B3777" s="109"/>
    </row>
    <row r="3778" spans="2:2" x14ac:dyDescent="0.2">
      <c r="B3778" s="109"/>
    </row>
    <row r="3779" spans="2:2" x14ac:dyDescent="0.2">
      <c r="B3779" s="109"/>
    </row>
    <row r="3780" spans="2:2" x14ac:dyDescent="0.2">
      <c r="B3780" s="109"/>
    </row>
    <row r="3781" spans="2:2" x14ac:dyDescent="0.2">
      <c r="B3781" s="109"/>
    </row>
    <row r="3782" spans="2:2" x14ac:dyDescent="0.2">
      <c r="B3782" s="109"/>
    </row>
    <row r="3783" spans="2:2" x14ac:dyDescent="0.2">
      <c r="B3783" s="109"/>
    </row>
    <row r="3784" spans="2:2" x14ac:dyDescent="0.2">
      <c r="B3784" s="109"/>
    </row>
    <row r="3785" spans="2:2" x14ac:dyDescent="0.2">
      <c r="B3785" s="109"/>
    </row>
    <row r="3786" spans="2:2" x14ac:dyDescent="0.2">
      <c r="B3786" s="109"/>
    </row>
    <row r="3787" spans="2:2" x14ac:dyDescent="0.2">
      <c r="B3787" s="109"/>
    </row>
    <row r="3788" spans="2:2" x14ac:dyDescent="0.2">
      <c r="B3788" s="109"/>
    </row>
    <row r="3789" spans="2:2" x14ac:dyDescent="0.2">
      <c r="B3789" s="109"/>
    </row>
    <row r="3790" spans="2:2" x14ac:dyDescent="0.2">
      <c r="B3790" s="109"/>
    </row>
    <row r="3791" spans="2:2" x14ac:dyDescent="0.2">
      <c r="B3791" s="109"/>
    </row>
    <row r="3792" spans="2:2" x14ac:dyDescent="0.2">
      <c r="B3792" s="109"/>
    </row>
    <row r="3793" spans="2:2" x14ac:dyDescent="0.2">
      <c r="B3793" s="109"/>
    </row>
    <row r="3794" spans="2:2" x14ac:dyDescent="0.2">
      <c r="B3794" s="109"/>
    </row>
    <row r="3795" spans="2:2" x14ac:dyDescent="0.2">
      <c r="B3795" s="109"/>
    </row>
    <row r="3796" spans="2:2" x14ac:dyDescent="0.2">
      <c r="B3796" s="109"/>
    </row>
    <row r="3797" spans="2:2" x14ac:dyDescent="0.2">
      <c r="B3797" s="109"/>
    </row>
    <row r="3798" spans="2:2" x14ac:dyDescent="0.2">
      <c r="B3798" s="109"/>
    </row>
    <row r="3799" spans="2:2" x14ac:dyDescent="0.2">
      <c r="B3799" s="109"/>
    </row>
    <row r="3800" spans="2:2" x14ac:dyDescent="0.2">
      <c r="B3800" s="109"/>
    </row>
    <row r="3801" spans="2:2" x14ac:dyDescent="0.2">
      <c r="B3801" s="109"/>
    </row>
    <row r="3802" spans="2:2" x14ac:dyDescent="0.2">
      <c r="B3802" s="109"/>
    </row>
    <row r="3803" spans="2:2" x14ac:dyDescent="0.2">
      <c r="B3803" s="109"/>
    </row>
    <row r="3804" spans="2:2" x14ac:dyDescent="0.2">
      <c r="B3804" s="109"/>
    </row>
    <row r="3805" spans="2:2" x14ac:dyDescent="0.2">
      <c r="B3805" s="109"/>
    </row>
    <row r="3806" spans="2:2" x14ac:dyDescent="0.2">
      <c r="B3806" s="109"/>
    </row>
    <row r="3807" spans="2:2" x14ac:dyDescent="0.2">
      <c r="B3807" s="109"/>
    </row>
    <row r="3808" spans="2:2" x14ac:dyDescent="0.2">
      <c r="B3808" s="109"/>
    </row>
    <row r="3809" spans="2:2" x14ac:dyDescent="0.2">
      <c r="B3809" s="109"/>
    </row>
    <row r="3810" spans="2:2" x14ac:dyDescent="0.2">
      <c r="B3810" s="109"/>
    </row>
    <row r="3811" spans="2:2" x14ac:dyDescent="0.2">
      <c r="B3811" s="109"/>
    </row>
    <row r="3812" spans="2:2" x14ac:dyDescent="0.2">
      <c r="B3812" s="109"/>
    </row>
    <row r="3813" spans="2:2" x14ac:dyDescent="0.2">
      <c r="B3813" s="109"/>
    </row>
    <row r="3814" spans="2:2" x14ac:dyDescent="0.2">
      <c r="B3814" s="109"/>
    </row>
    <row r="3815" spans="2:2" x14ac:dyDescent="0.2">
      <c r="B3815" s="109"/>
    </row>
    <row r="3816" spans="2:2" x14ac:dyDescent="0.2">
      <c r="B3816" s="109"/>
    </row>
    <row r="3817" spans="2:2" x14ac:dyDescent="0.2">
      <c r="B3817" s="109"/>
    </row>
    <row r="3818" spans="2:2" x14ac:dyDescent="0.2">
      <c r="B3818" s="109"/>
    </row>
    <row r="3819" spans="2:2" x14ac:dyDescent="0.2">
      <c r="B3819" s="109"/>
    </row>
    <row r="3820" spans="2:2" x14ac:dyDescent="0.2">
      <c r="B3820" s="109"/>
    </row>
    <row r="3821" spans="2:2" x14ac:dyDescent="0.2">
      <c r="B3821" s="109"/>
    </row>
    <row r="3822" spans="2:2" x14ac:dyDescent="0.2">
      <c r="B3822" s="109"/>
    </row>
    <row r="3823" spans="2:2" x14ac:dyDescent="0.2">
      <c r="B3823" s="109"/>
    </row>
    <row r="3824" spans="2:2" x14ac:dyDescent="0.2">
      <c r="B3824" s="109"/>
    </row>
    <row r="3825" spans="2:2" x14ac:dyDescent="0.2">
      <c r="B3825" s="109"/>
    </row>
    <row r="3826" spans="2:2" x14ac:dyDescent="0.2">
      <c r="B3826" s="109"/>
    </row>
    <row r="3827" spans="2:2" x14ac:dyDescent="0.2">
      <c r="B3827" s="109"/>
    </row>
    <row r="3828" spans="2:2" x14ac:dyDescent="0.2">
      <c r="B3828" s="109"/>
    </row>
    <row r="3829" spans="2:2" x14ac:dyDescent="0.2">
      <c r="B3829" s="109"/>
    </row>
    <row r="3830" spans="2:2" x14ac:dyDescent="0.2">
      <c r="B3830" s="109"/>
    </row>
    <row r="3831" spans="2:2" x14ac:dyDescent="0.2">
      <c r="B3831" s="109"/>
    </row>
    <row r="3832" spans="2:2" x14ac:dyDescent="0.2">
      <c r="B3832" s="109"/>
    </row>
    <row r="3833" spans="2:2" x14ac:dyDescent="0.2">
      <c r="B3833" s="109"/>
    </row>
    <row r="3834" spans="2:2" x14ac:dyDescent="0.2">
      <c r="B3834" s="109"/>
    </row>
    <row r="3835" spans="2:2" x14ac:dyDescent="0.2">
      <c r="B3835" s="109"/>
    </row>
    <row r="3836" spans="2:2" x14ac:dyDescent="0.2">
      <c r="B3836" s="109"/>
    </row>
    <row r="3837" spans="2:2" x14ac:dyDescent="0.2">
      <c r="B3837" s="109"/>
    </row>
    <row r="3838" spans="2:2" x14ac:dyDescent="0.2">
      <c r="B3838" s="109"/>
    </row>
    <row r="3839" spans="2:2" x14ac:dyDescent="0.2">
      <c r="B3839" s="109"/>
    </row>
    <row r="3840" spans="2:2" x14ac:dyDescent="0.2">
      <c r="B3840" s="109"/>
    </row>
    <row r="3841" spans="2:2" x14ac:dyDescent="0.2">
      <c r="B3841" s="109"/>
    </row>
    <row r="3842" spans="2:2" x14ac:dyDescent="0.2">
      <c r="B3842" s="109"/>
    </row>
    <row r="3843" spans="2:2" x14ac:dyDescent="0.2">
      <c r="B3843" s="109"/>
    </row>
    <row r="3844" spans="2:2" x14ac:dyDescent="0.2">
      <c r="B3844" s="109"/>
    </row>
    <row r="3845" spans="2:2" x14ac:dyDescent="0.2">
      <c r="B3845" s="109"/>
    </row>
    <row r="3846" spans="2:2" x14ac:dyDescent="0.2">
      <c r="B3846" s="109"/>
    </row>
    <row r="3847" spans="2:2" x14ac:dyDescent="0.2">
      <c r="B3847" s="109"/>
    </row>
    <row r="3848" spans="2:2" x14ac:dyDescent="0.2">
      <c r="B3848" s="109"/>
    </row>
    <row r="3849" spans="2:2" x14ac:dyDescent="0.2">
      <c r="B3849" s="109"/>
    </row>
    <row r="3850" spans="2:2" x14ac:dyDescent="0.2">
      <c r="B3850" s="109"/>
    </row>
    <row r="3851" spans="2:2" x14ac:dyDescent="0.2">
      <c r="B3851" s="109"/>
    </row>
    <row r="3852" spans="2:2" x14ac:dyDescent="0.2">
      <c r="B3852" s="109"/>
    </row>
    <row r="3853" spans="2:2" x14ac:dyDescent="0.2">
      <c r="B3853" s="109"/>
    </row>
    <row r="3854" spans="2:2" x14ac:dyDescent="0.2">
      <c r="B3854" s="109"/>
    </row>
    <row r="3855" spans="2:2" x14ac:dyDescent="0.2">
      <c r="B3855" s="109"/>
    </row>
    <row r="3856" spans="2:2" x14ac:dyDescent="0.2">
      <c r="B3856" s="109"/>
    </row>
    <row r="3857" spans="2:2" x14ac:dyDescent="0.2">
      <c r="B3857" s="109"/>
    </row>
    <row r="3858" spans="2:2" x14ac:dyDescent="0.2">
      <c r="B3858" s="109"/>
    </row>
    <row r="3859" spans="2:2" x14ac:dyDescent="0.2">
      <c r="B3859" s="109"/>
    </row>
    <row r="3860" spans="2:2" x14ac:dyDescent="0.2">
      <c r="B3860" s="109"/>
    </row>
    <row r="3861" spans="2:2" x14ac:dyDescent="0.2">
      <c r="B3861" s="109"/>
    </row>
    <row r="3862" spans="2:2" x14ac:dyDescent="0.2">
      <c r="B3862" s="109"/>
    </row>
    <row r="3863" spans="2:2" x14ac:dyDescent="0.2">
      <c r="B3863" s="109"/>
    </row>
    <row r="3864" spans="2:2" x14ac:dyDescent="0.2">
      <c r="B3864" s="109"/>
    </row>
    <row r="3865" spans="2:2" x14ac:dyDescent="0.2">
      <c r="B3865" s="109"/>
    </row>
    <row r="3866" spans="2:2" x14ac:dyDescent="0.2">
      <c r="B3866" s="109"/>
    </row>
    <row r="3867" spans="2:2" x14ac:dyDescent="0.2">
      <c r="B3867" s="109"/>
    </row>
    <row r="3868" spans="2:2" x14ac:dyDescent="0.2">
      <c r="B3868" s="109"/>
    </row>
    <row r="3869" spans="2:2" x14ac:dyDescent="0.2">
      <c r="B3869" s="109"/>
    </row>
    <row r="3870" spans="2:2" x14ac:dyDescent="0.2">
      <c r="B3870" s="109"/>
    </row>
    <row r="3871" spans="2:2" x14ac:dyDescent="0.2">
      <c r="B3871" s="109"/>
    </row>
    <row r="3872" spans="2:2" x14ac:dyDescent="0.2">
      <c r="B3872" s="109"/>
    </row>
    <row r="3873" spans="2:2" x14ac:dyDescent="0.2">
      <c r="B3873" s="109"/>
    </row>
    <row r="3874" spans="2:2" x14ac:dyDescent="0.2">
      <c r="B3874" s="109"/>
    </row>
    <row r="3875" spans="2:2" x14ac:dyDescent="0.2">
      <c r="B3875" s="109"/>
    </row>
    <row r="3876" spans="2:2" x14ac:dyDescent="0.2">
      <c r="B3876" s="109"/>
    </row>
    <row r="3877" spans="2:2" x14ac:dyDescent="0.2">
      <c r="B3877" s="109"/>
    </row>
    <row r="3878" spans="2:2" x14ac:dyDescent="0.2">
      <c r="B3878" s="109"/>
    </row>
    <row r="3879" spans="2:2" x14ac:dyDescent="0.2">
      <c r="B3879" s="109"/>
    </row>
    <row r="3880" spans="2:2" x14ac:dyDescent="0.2">
      <c r="B3880" s="109"/>
    </row>
    <row r="3881" spans="2:2" x14ac:dyDescent="0.2">
      <c r="B3881" s="109"/>
    </row>
    <row r="3882" spans="2:2" x14ac:dyDescent="0.2">
      <c r="B3882" s="109"/>
    </row>
    <row r="3883" spans="2:2" x14ac:dyDescent="0.2">
      <c r="B3883" s="109"/>
    </row>
    <row r="3884" spans="2:2" x14ac:dyDescent="0.2">
      <c r="B3884" s="109"/>
    </row>
    <row r="3885" spans="2:2" x14ac:dyDescent="0.2">
      <c r="B3885" s="109"/>
    </row>
    <row r="3886" spans="2:2" x14ac:dyDescent="0.2">
      <c r="B3886" s="109"/>
    </row>
    <row r="3887" spans="2:2" x14ac:dyDescent="0.2">
      <c r="B3887" s="109"/>
    </row>
    <row r="3888" spans="2:2" x14ac:dyDescent="0.2">
      <c r="B3888" s="109"/>
    </row>
    <row r="3889" spans="2:2" x14ac:dyDescent="0.2">
      <c r="B3889" s="109"/>
    </row>
    <row r="3890" spans="2:2" x14ac:dyDescent="0.2">
      <c r="B3890" s="109"/>
    </row>
    <row r="3891" spans="2:2" x14ac:dyDescent="0.2">
      <c r="B3891" s="109"/>
    </row>
    <row r="3892" spans="2:2" x14ac:dyDescent="0.2">
      <c r="B3892" s="109"/>
    </row>
    <row r="3893" spans="2:2" x14ac:dyDescent="0.2">
      <c r="B3893" s="109"/>
    </row>
    <row r="3894" spans="2:2" x14ac:dyDescent="0.2">
      <c r="B3894" s="109"/>
    </row>
    <row r="3895" spans="2:2" x14ac:dyDescent="0.2">
      <c r="B3895" s="109"/>
    </row>
    <row r="3896" spans="2:2" x14ac:dyDescent="0.2">
      <c r="B3896" s="109"/>
    </row>
    <row r="3897" spans="2:2" x14ac:dyDescent="0.2">
      <c r="B3897" s="109"/>
    </row>
    <row r="3898" spans="2:2" x14ac:dyDescent="0.2">
      <c r="B3898" s="109"/>
    </row>
    <row r="3899" spans="2:2" x14ac:dyDescent="0.2">
      <c r="B3899" s="109"/>
    </row>
    <row r="3900" spans="2:2" x14ac:dyDescent="0.2">
      <c r="B3900" s="109"/>
    </row>
    <row r="3901" spans="2:2" x14ac:dyDescent="0.2">
      <c r="B3901" s="109"/>
    </row>
    <row r="3902" spans="2:2" x14ac:dyDescent="0.2">
      <c r="B3902" s="109"/>
    </row>
    <row r="3903" spans="2:2" x14ac:dyDescent="0.2">
      <c r="B3903" s="109"/>
    </row>
    <row r="3904" spans="2:2" x14ac:dyDescent="0.2">
      <c r="B3904" s="109"/>
    </row>
    <row r="3905" spans="2:2" x14ac:dyDescent="0.2">
      <c r="B3905" s="109"/>
    </row>
    <row r="3906" spans="2:2" x14ac:dyDescent="0.2">
      <c r="B3906" s="109"/>
    </row>
    <row r="3907" spans="2:2" x14ac:dyDescent="0.2">
      <c r="B3907" s="109"/>
    </row>
    <row r="3908" spans="2:2" x14ac:dyDescent="0.2">
      <c r="B3908" s="109"/>
    </row>
    <row r="3909" spans="2:2" x14ac:dyDescent="0.2">
      <c r="B3909" s="109"/>
    </row>
    <row r="3910" spans="2:2" x14ac:dyDescent="0.2">
      <c r="B3910" s="109"/>
    </row>
    <row r="3911" spans="2:2" x14ac:dyDescent="0.2">
      <c r="B3911" s="109"/>
    </row>
    <row r="3912" spans="2:2" x14ac:dyDescent="0.2">
      <c r="B3912" s="109"/>
    </row>
    <row r="3913" spans="2:2" x14ac:dyDescent="0.2">
      <c r="B3913" s="109"/>
    </row>
    <row r="3914" spans="2:2" x14ac:dyDescent="0.2">
      <c r="B3914" s="109"/>
    </row>
    <row r="3915" spans="2:2" x14ac:dyDescent="0.2">
      <c r="B3915" s="109"/>
    </row>
    <row r="3916" spans="2:2" x14ac:dyDescent="0.2">
      <c r="B3916" s="109"/>
    </row>
    <row r="3917" spans="2:2" x14ac:dyDescent="0.2">
      <c r="B3917" s="109"/>
    </row>
    <row r="3918" spans="2:2" x14ac:dyDescent="0.2">
      <c r="B3918" s="109"/>
    </row>
    <row r="3919" spans="2:2" x14ac:dyDescent="0.2">
      <c r="B3919" s="109"/>
    </row>
    <row r="3920" spans="2:2" x14ac:dyDescent="0.2">
      <c r="B3920" s="109"/>
    </row>
    <row r="3921" spans="2:2" x14ac:dyDescent="0.2">
      <c r="B3921" s="109"/>
    </row>
    <row r="3922" spans="2:2" x14ac:dyDescent="0.2">
      <c r="B3922" s="109"/>
    </row>
    <row r="3923" spans="2:2" x14ac:dyDescent="0.2">
      <c r="B3923" s="109"/>
    </row>
    <row r="3924" spans="2:2" x14ac:dyDescent="0.2">
      <c r="B3924" s="109"/>
    </row>
    <row r="3925" spans="2:2" x14ac:dyDescent="0.2">
      <c r="B3925" s="109"/>
    </row>
    <row r="3926" spans="2:2" x14ac:dyDescent="0.2">
      <c r="B3926" s="109"/>
    </row>
    <row r="3927" spans="2:2" x14ac:dyDescent="0.2">
      <c r="B3927" s="109"/>
    </row>
    <row r="3928" spans="2:2" x14ac:dyDescent="0.2">
      <c r="B3928" s="109"/>
    </row>
    <row r="3929" spans="2:2" x14ac:dyDescent="0.2">
      <c r="B3929" s="109"/>
    </row>
    <row r="3930" spans="2:2" x14ac:dyDescent="0.2">
      <c r="B3930" s="109"/>
    </row>
    <row r="3931" spans="2:2" x14ac:dyDescent="0.2">
      <c r="B3931" s="109"/>
    </row>
    <row r="3932" spans="2:2" x14ac:dyDescent="0.2">
      <c r="B3932" s="109"/>
    </row>
    <row r="3933" spans="2:2" x14ac:dyDescent="0.2">
      <c r="B3933" s="109"/>
    </row>
    <row r="3934" spans="2:2" x14ac:dyDescent="0.2">
      <c r="B3934" s="109"/>
    </row>
    <row r="3935" spans="2:2" x14ac:dyDescent="0.2">
      <c r="B3935" s="109"/>
    </row>
    <row r="3936" spans="2:2" x14ac:dyDescent="0.2">
      <c r="B3936" s="109"/>
    </row>
    <row r="3937" spans="2:2" x14ac:dyDescent="0.2">
      <c r="B3937" s="109"/>
    </row>
    <row r="3938" spans="2:2" x14ac:dyDescent="0.2">
      <c r="B3938" s="109"/>
    </row>
    <row r="3939" spans="2:2" x14ac:dyDescent="0.2">
      <c r="B3939" s="109"/>
    </row>
    <row r="3940" spans="2:2" x14ac:dyDescent="0.2">
      <c r="B3940" s="109"/>
    </row>
    <row r="3941" spans="2:2" x14ac:dyDescent="0.2">
      <c r="B3941" s="109"/>
    </row>
    <row r="3942" spans="2:2" x14ac:dyDescent="0.2">
      <c r="B3942" s="109"/>
    </row>
    <row r="3943" spans="2:2" x14ac:dyDescent="0.2">
      <c r="B3943" s="109"/>
    </row>
    <row r="3944" spans="2:2" x14ac:dyDescent="0.2">
      <c r="B3944" s="109"/>
    </row>
    <row r="3945" spans="2:2" x14ac:dyDescent="0.2">
      <c r="B3945" s="109"/>
    </row>
    <row r="3946" spans="2:2" x14ac:dyDescent="0.2">
      <c r="B3946" s="109"/>
    </row>
    <row r="3947" spans="2:2" x14ac:dyDescent="0.2">
      <c r="B3947" s="109"/>
    </row>
    <row r="3948" spans="2:2" x14ac:dyDescent="0.2">
      <c r="B3948" s="109"/>
    </row>
    <row r="3949" spans="2:2" x14ac:dyDescent="0.2">
      <c r="B3949" s="109"/>
    </row>
    <row r="3950" spans="2:2" x14ac:dyDescent="0.2">
      <c r="B3950" s="109"/>
    </row>
    <row r="3951" spans="2:2" x14ac:dyDescent="0.2">
      <c r="B3951" s="109"/>
    </row>
    <row r="3952" spans="2:2" x14ac:dyDescent="0.2">
      <c r="B3952" s="109"/>
    </row>
    <row r="3953" spans="2:2" x14ac:dyDescent="0.2">
      <c r="B3953" s="109"/>
    </row>
    <row r="3954" spans="2:2" x14ac:dyDescent="0.2">
      <c r="B3954" s="109"/>
    </row>
    <row r="3955" spans="2:2" x14ac:dyDescent="0.2">
      <c r="B3955" s="109"/>
    </row>
    <row r="3956" spans="2:2" x14ac:dyDescent="0.2">
      <c r="B3956" s="109"/>
    </row>
    <row r="3957" spans="2:2" x14ac:dyDescent="0.2">
      <c r="B3957" s="109"/>
    </row>
    <row r="3958" spans="2:2" x14ac:dyDescent="0.2">
      <c r="B3958" s="109"/>
    </row>
    <row r="3959" spans="2:2" x14ac:dyDescent="0.2">
      <c r="B3959" s="109"/>
    </row>
    <row r="3960" spans="2:2" x14ac:dyDescent="0.2">
      <c r="B3960" s="109"/>
    </row>
    <row r="3961" spans="2:2" x14ac:dyDescent="0.2">
      <c r="B3961" s="109"/>
    </row>
    <row r="3962" spans="2:2" x14ac:dyDescent="0.2">
      <c r="B3962" s="109"/>
    </row>
    <row r="3963" spans="2:2" x14ac:dyDescent="0.2">
      <c r="B3963" s="109"/>
    </row>
    <row r="3964" spans="2:2" x14ac:dyDescent="0.2">
      <c r="B3964" s="109"/>
    </row>
    <row r="3965" spans="2:2" x14ac:dyDescent="0.2">
      <c r="B3965" s="109"/>
    </row>
    <row r="3966" spans="2:2" x14ac:dyDescent="0.2">
      <c r="B3966" s="109"/>
    </row>
    <row r="3967" spans="2:2" x14ac:dyDescent="0.2">
      <c r="B3967" s="109"/>
    </row>
    <row r="3968" spans="2:2" x14ac:dyDescent="0.2">
      <c r="B3968" s="109"/>
    </row>
    <row r="3969" spans="2:2" x14ac:dyDescent="0.2">
      <c r="B3969" s="109"/>
    </row>
    <row r="3970" spans="2:2" x14ac:dyDescent="0.2">
      <c r="B3970" s="109"/>
    </row>
    <row r="3971" spans="2:2" x14ac:dyDescent="0.2">
      <c r="B3971" s="109"/>
    </row>
    <row r="3972" spans="2:2" x14ac:dyDescent="0.2">
      <c r="B3972" s="109"/>
    </row>
    <row r="3973" spans="2:2" x14ac:dyDescent="0.2">
      <c r="B3973" s="109"/>
    </row>
    <row r="3974" spans="2:2" x14ac:dyDescent="0.2">
      <c r="B3974" s="109"/>
    </row>
    <row r="3975" spans="2:2" x14ac:dyDescent="0.2">
      <c r="B3975" s="109"/>
    </row>
    <row r="3976" spans="2:2" x14ac:dyDescent="0.2">
      <c r="B3976" s="109"/>
    </row>
    <row r="3977" spans="2:2" x14ac:dyDescent="0.2">
      <c r="B3977" s="109"/>
    </row>
    <row r="3978" spans="2:2" x14ac:dyDescent="0.2">
      <c r="B3978" s="109"/>
    </row>
    <row r="3979" spans="2:2" x14ac:dyDescent="0.2">
      <c r="B3979" s="109"/>
    </row>
    <row r="3980" spans="2:2" x14ac:dyDescent="0.2">
      <c r="B3980" s="109"/>
    </row>
    <row r="3981" spans="2:2" x14ac:dyDescent="0.2">
      <c r="B3981" s="109"/>
    </row>
    <row r="3982" spans="2:2" x14ac:dyDescent="0.2">
      <c r="B3982" s="109"/>
    </row>
    <row r="3983" spans="2:2" x14ac:dyDescent="0.2">
      <c r="B3983" s="109"/>
    </row>
    <row r="3984" spans="2:2" x14ac:dyDescent="0.2">
      <c r="B3984" s="109"/>
    </row>
    <row r="3985" spans="2:2" x14ac:dyDescent="0.2">
      <c r="B3985" s="109"/>
    </row>
    <row r="3986" spans="2:2" x14ac:dyDescent="0.2">
      <c r="B3986" s="109"/>
    </row>
    <row r="3987" spans="2:2" x14ac:dyDescent="0.2">
      <c r="B3987" s="109"/>
    </row>
    <row r="3988" spans="2:2" x14ac:dyDescent="0.2">
      <c r="B3988" s="109"/>
    </row>
    <row r="3989" spans="2:2" x14ac:dyDescent="0.2">
      <c r="B3989" s="109"/>
    </row>
    <row r="3990" spans="2:2" x14ac:dyDescent="0.2">
      <c r="B3990" s="109"/>
    </row>
    <row r="3991" spans="2:2" x14ac:dyDescent="0.2">
      <c r="B3991" s="109"/>
    </row>
    <row r="3992" spans="2:2" x14ac:dyDescent="0.2">
      <c r="B3992" s="109"/>
    </row>
    <row r="3993" spans="2:2" x14ac:dyDescent="0.2">
      <c r="B3993" s="109"/>
    </row>
    <row r="3994" spans="2:2" x14ac:dyDescent="0.2">
      <c r="B3994" s="109"/>
    </row>
    <row r="3995" spans="2:2" x14ac:dyDescent="0.2">
      <c r="B3995" s="109"/>
    </row>
    <row r="3996" spans="2:2" x14ac:dyDescent="0.2">
      <c r="B3996" s="109"/>
    </row>
    <row r="3997" spans="2:2" x14ac:dyDescent="0.2">
      <c r="B3997" s="109"/>
    </row>
    <row r="3998" spans="2:2" x14ac:dyDescent="0.2">
      <c r="B3998" s="109"/>
    </row>
    <row r="3999" spans="2:2" x14ac:dyDescent="0.2">
      <c r="B3999" s="109"/>
    </row>
    <row r="4000" spans="2:2" x14ac:dyDescent="0.2">
      <c r="B4000" s="109"/>
    </row>
    <row r="4001" spans="2:2" x14ac:dyDescent="0.2">
      <c r="B4001" s="109"/>
    </row>
    <row r="4002" spans="2:2" x14ac:dyDescent="0.2">
      <c r="B4002" s="109"/>
    </row>
    <row r="4003" spans="2:2" x14ac:dyDescent="0.2">
      <c r="B4003" s="109"/>
    </row>
    <row r="4004" spans="2:2" x14ac:dyDescent="0.2">
      <c r="B4004" s="109"/>
    </row>
    <row r="4005" spans="2:2" x14ac:dyDescent="0.2">
      <c r="B4005" s="109"/>
    </row>
    <row r="4006" spans="2:2" x14ac:dyDescent="0.2">
      <c r="B4006" s="109"/>
    </row>
    <row r="4007" spans="2:2" x14ac:dyDescent="0.2">
      <c r="B4007" s="109"/>
    </row>
    <row r="4008" spans="2:2" x14ac:dyDescent="0.2">
      <c r="B4008" s="109"/>
    </row>
    <row r="4009" spans="2:2" x14ac:dyDescent="0.2">
      <c r="B4009" s="109"/>
    </row>
    <row r="4010" spans="2:2" x14ac:dyDescent="0.2">
      <c r="B4010" s="109"/>
    </row>
    <row r="4011" spans="2:2" x14ac:dyDescent="0.2">
      <c r="B4011" s="109"/>
    </row>
    <row r="4012" spans="2:2" x14ac:dyDescent="0.2">
      <c r="B4012" s="109"/>
    </row>
    <row r="4013" spans="2:2" x14ac:dyDescent="0.2">
      <c r="B4013" s="109"/>
    </row>
    <row r="4014" spans="2:2" x14ac:dyDescent="0.2">
      <c r="B4014" s="109"/>
    </row>
    <row r="4015" spans="2:2" x14ac:dyDescent="0.2">
      <c r="B4015" s="109"/>
    </row>
    <row r="4016" spans="2:2" x14ac:dyDescent="0.2">
      <c r="B4016" s="109"/>
    </row>
    <row r="4017" spans="2:2" x14ac:dyDescent="0.2">
      <c r="B4017" s="109"/>
    </row>
    <row r="4018" spans="2:2" x14ac:dyDescent="0.2">
      <c r="B4018" s="109"/>
    </row>
    <row r="4019" spans="2:2" x14ac:dyDescent="0.2">
      <c r="B4019" s="109"/>
    </row>
    <row r="4020" spans="2:2" x14ac:dyDescent="0.2">
      <c r="B4020" s="109"/>
    </row>
    <row r="4021" spans="2:2" x14ac:dyDescent="0.2">
      <c r="B4021" s="109"/>
    </row>
    <row r="4022" spans="2:2" x14ac:dyDescent="0.2">
      <c r="B4022" s="109"/>
    </row>
    <row r="4023" spans="2:2" x14ac:dyDescent="0.2">
      <c r="B4023" s="109"/>
    </row>
    <row r="4024" spans="2:2" x14ac:dyDescent="0.2">
      <c r="B4024" s="109"/>
    </row>
    <row r="4025" spans="2:2" x14ac:dyDescent="0.2">
      <c r="B4025" s="109"/>
    </row>
    <row r="4026" spans="2:2" x14ac:dyDescent="0.2">
      <c r="B4026" s="109"/>
    </row>
    <row r="4027" spans="2:2" x14ac:dyDescent="0.2">
      <c r="B4027" s="109"/>
    </row>
    <row r="4028" spans="2:2" x14ac:dyDescent="0.2">
      <c r="B4028" s="109"/>
    </row>
    <row r="4029" spans="2:2" x14ac:dyDescent="0.2">
      <c r="B4029" s="109"/>
    </row>
    <row r="4030" spans="2:2" x14ac:dyDescent="0.2">
      <c r="B4030" s="109"/>
    </row>
    <row r="4031" spans="2:2" x14ac:dyDescent="0.2">
      <c r="B4031" s="109"/>
    </row>
    <row r="4032" spans="2:2" x14ac:dyDescent="0.2">
      <c r="B4032" s="109"/>
    </row>
    <row r="4033" spans="2:2" x14ac:dyDescent="0.2">
      <c r="B4033" s="109"/>
    </row>
    <row r="4034" spans="2:2" x14ac:dyDescent="0.2">
      <c r="B4034" s="109"/>
    </row>
    <row r="4035" spans="2:2" x14ac:dyDescent="0.2">
      <c r="B4035" s="109"/>
    </row>
    <row r="4036" spans="2:2" x14ac:dyDescent="0.2">
      <c r="B4036" s="109"/>
    </row>
    <row r="4037" spans="2:2" x14ac:dyDescent="0.2">
      <c r="B4037" s="109"/>
    </row>
    <row r="4038" spans="2:2" x14ac:dyDescent="0.2">
      <c r="B4038" s="109"/>
    </row>
    <row r="4039" spans="2:2" x14ac:dyDescent="0.2">
      <c r="B4039" s="109"/>
    </row>
    <row r="4040" spans="2:2" x14ac:dyDescent="0.2">
      <c r="B4040" s="109"/>
    </row>
    <row r="4041" spans="2:2" x14ac:dyDescent="0.2">
      <c r="B4041" s="109"/>
    </row>
    <row r="4042" spans="2:2" x14ac:dyDescent="0.2">
      <c r="B4042" s="109"/>
    </row>
    <row r="4043" spans="2:2" x14ac:dyDescent="0.2">
      <c r="B4043" s="109"/>
    </row>
    <row r="4044" spans="2:2" x14ac:dyDescent="0.2">
      <c r="B4044" s="109"/>
    </row>
    <row r="4045" spans="2:2" x14ac:dyDescent="0.2">
      <c r="B4045" s="109"/>
    </row>
    <row r="4046" spans="2:2" x14ac:dyDescent="0.2">
      <c r="B4046" s="109"/>
    </row>
    <row r="4047" spans="2:2" x14ac:dyDescent="0.2">
      <c r="B4047" s="109"/>
    </row>
    <row r="4048" spans="2:2" x14ac:dyDescent="0.2">
      <c r="B4048" s="109"/>
    </row>
    <row r="4049" spans="2:2" x14ac:dyDescent="0.2">
      <c r="B4049" s="109"/>
    </row>
    <row r="4050" spans="2:2" x14ac:dyDescent="0.2">
      <c r="B4050" s="109"/>
    </row>
    <row r="4051" spans="2:2" x14ac:dyDescent="0.2">
      <c r="B4051" s="109"/>
    </row>
    <row r="4052" spans="2:2" x14ac:dyDescent="0.2">
      <c r="B4052" s="109"/>
    </row>
    <row r="4053" spans="2:2" x14ac:dyDescent="0.2">
      <c r="B4053" s="109"/>
    </row>
    <row r="4054" spans="2:2" x14ac:dyDescent="0.2">
      <c r="B4054" s="109"/>
    </row>
    <row r="4055" spans="2:2" x14ac:dyDescent="0.2">
      <c r="B4055" s="109"/>
    </row>
    <row r="4056" spans="2:2" x14ac:dyDescent="0.2">
      <c r="B4056" s="109"/>
    </row>
    <row r="4057" spans="2:2" x14ac:dyDescent="0.2">
      <c r="B4057" s="109"/>
    </row>
    <row r="4058" spans="2:2" x14ac:dyDescent="0.2">
      <c r="B4058" s="109"/>
    </row>
    <row r="4059" spans="2:2" x14ac:dyDescent="0.2">
      <c r="B4059" s="109"/>
    </row>
    <row r="4060" spans="2:2" x14ac:dyDescent="0.2">
      <c r="B4060" s="109"/>
    </row>
    <row r="4061" spans="2:2" x14ac:dyDescent="0.2">
      <c r="B4061" s="109"/>
    </row>
    <row r="4062" spans="2:2" x14ac:dyDescent="0.2">
      <c r="B4062" s="109"/>
    </row>
    <row r="4063" spans="2:2" x14ac:dyDescent="0.2">
      <c r="B4063" s="109"/>
    </row>
    <row r="4064" spans="2:2" x14ac:dyDescent="0.2">
      <c r="B4064" s="109"/>
    </row>
    <row r="4065" spans="2:2" x14ac:dyDescent="0.2">
      <c r="B4065" s="109"/>
    </row>
    <row r="4066" spans="2:2" x14ac:dyDescent="0.2">
      <c r="B4066" s="109"/>
    </row>
    <row r="4067" spans="2:2" x14ac:dyDescent="0.2">
      <c r="B4067" s="109"/>
    </row>
    <row r="4068" spans="2:2" x14ac:dyDescent="0.2">
      <c r="B4068" s="109"/>
    </row>
    <row r="4069" spans="2:2" x14ac:dyDescent="0.2">
      <c r="B4069" s="109"/>
    </row>
    <row r="4070" spans="2:2" x14ac:dyDescent="0.2">
      <c r="B4070" s="109"/>
    </row>
    <row r="4071" spans="2:2" x14ac:dyDescent="0.2">
      <c r="B4071" s="109"/>
    </row>
    <row r="4072" spans="2:2" x14ac:dyDescent="0.2">
      <c r="B4072" s="109"/>
    </row>
    <row r="4073" spans="2:2" x14ac:dyDescent="0.2">
      <c r="B4073" s="109"/>
    </row>
    <row r="4074" spans="2:2" x14ac:dyDescent="0.2">
      <c r="B4074" s="109"/>
    </row>
    <row r="4075" spans="2:2" x14ac:dyDescent="0.2">
      <c r="B4075" s="109"/>
    </row>
    <row r="4076" spans="2:2" x14ac:dyDescent="0.2">
      <c r="B4076" s="109"/>
    </row>
    <row r="4077" spans="2:2" x14ac:dyDescent="0.2">
      <c r="B4077" s="109"/>
    </row>
    <row r="4078" spans="2:2" x14ac:dyDescent="0.2">
      <c r="B4078" s="109"/>
    </row>
    <row r="4079" spans="2:2" x14ac:dyDescent="0.2">
      <c r="B4079" s="109"/>
    </row>
    <row r="4080" spans="2:2" x14ac:dyDescent="0.2">
      <c r="B4080" s="109"/>
    </row>
    <row r="4081" spans="2:2" x14ac:dyDescent="0.2">
      <c r="B4081" s="109"/>
    </row>
    <row r="4082" spans="2:2" x14ac:dyDescent="0.2">
      <c r="B4082" s="109"/>
    </row>
    <row r="4083" spans="2:2" x14ac:dyDescent="0.2">
      <c r="B4083" s="109"/>
    </row>
    <row r="4084" spans="2:2" x14ac:dyDescent="0.2">
      <c r="B4084" s="109"/>
    </row>
    <row r="4085" spans="2:2" x14ac:dyDescent="0.2">
      <c r="B4085" s="109"/>
    </row>
    <row r="4086" spans="2:2" x14ac:dyDescent="0.2">
      <c r="B4086" s="109"/>
    </row>
    <row r="4087" spans="2:2" x14ac:dyDescent="0.2">
      <c r="B4087" s="109"/>
    </row>
    <row r="4088" spans="2:2" x14ac:dyDescent="0.2">
      <c r="B4088" s="109"/>
    </row>
    <row r="4089" spans="2:2" x14ac:dyDescent="0.2">
      <c r="B4089" s="109"/>
    </row>
    <row r="4090" spans="2:2" x14ac:dyDescent="0.2">
      <c r="B4090" s="109"/>
    </row>
    <row r="4091" spans="2:2" x14ac:dyDescent="0.2">
      <c r="B4091" s="109"/>
    </row>
    <row r="4092" spans="2:2" x14ac:dyDescent="0.2">
      <c r="B4092" s="109"/>
    </row>
    <row r="4093" spans="2:2" x14ac:dyDescent="0.2">
      <c r="B4093" s="109"/>
    </row>
    <row r="4094" spans="2:2" x14ac:dyDescent="0.2">
      <c r="B4094" s="109"/>
    </row>
    <row r="4095" spans="2:2" x14ac:dyDescent="0.2">
      <c r="B4095" s="109"/>
    </row>
    <row r="4096" spans="2:2" x14ac:dyDescent="0.2">
      <c r="B4096" s="109"/>
    </row>
    <row r="4097" spans="2:2" x14ac:dyDescent="0.2">
      <c r="B4097" s="109"/>
    </row>
    <row r="4098" spans="2:2" x14ac:dyDescent="0.2">
      <c r="B4098" s="109"/>
    </row>
    <row r="4099" spans="2:2" x14ac:dyDescent="0.2">
      <c r="B4099" s="109"/>
    </row>
    <row r="4100" spans="2:2" x14ac:dyDescent="0.2">
      <c r="B4100" s="109"/>
    </row>
    <row r="4101" spans="2:2" x14ac:dyDescent="0.2">
      <c r="B4101" s="109"/>
    </row>
    <row r="4102" spans="2:2" x14ac:dyDescent="0.2">
      <c r="B4102" s="109"/>
    </row>
    <row r="4103" spans="2:2" x14ac:dyDescent="0.2">
      <c r="B4103" s="109"/>
    </row>
    <row r="4104" spans="2:2" x14ac:dyDescent="0.2">
      <c r="B4104" s="109"/>
    </row>
    <row r="4105" spans="2:2" x14ac:dyDescent="0.2">
      <c r="B4105" s="109"/>
    </row>
    <row r="4106" spans="2:2" x14ac:dyDescent="0.2">
      <c r="B4106" s="109"/>
    </row>
    <row r="4107" spans="2:2" x14ac:dyDescent="0.2">
      <c r="B4107" s="109"/>
    </row>
    <row r="4108" spans="2:2" x14ac:dyDescent="0.2">
      <c r="B4108" s="109"/>
    </row>
    <row r="4109" spans="2:2" x14ac:dyDescent="0.2">
      <c r="B4109" s="109"/>
    </row>
    <row r="4110" spans="2:2" x14ac:dyDescent="0.2">
      <c r="B4110" s="109"/>
    </row>
    <row r="4111" spans="2:2" x14ac:dyDescent="0.2">
      <c r="B4111" s="109"/>
    </row>
    <row r="4112" spans="2:2" x14ac:dyDescent="0.2">
      <c r="B4112" s="109"/>
    </row>
    <row r="4113" spans="2:2" x14ac:dyDescent="0.2">
      <c r="B4113" s="109"/>
    </row>
    <row r="4114" spans="2:2" x14ac:dyDescent="0.2">
      <c r="B4114" s="109"/>
    </row>
    <row r="4115" spans="2:2" x14ac:dyDescent="0.2">
      <c r="B4115" s="109"/>
    </row>
    <row r="4116" spans="2:2" x14ac:dyDescent="0.2">
      <c r="B4116" s="109"/>
    </row>
    <row r="4117" spans="2:2" x14ac:dyDescent="0.2">
      <c r="B4117" s="109"/>
    </row>
    <row r="4118" spans="2:2" x14ac:dyDescent="0.2">
      <c r="B4118" s="109"/>
    </row>
    <row r="4119" spans="2:2" x14ac:dyDescent="0.2">
      <c r="B4119" s="109"/>
    </row>
    <row r="4120" spans="2:2" x14ac:dyDescent="0.2">
      <c r="B4120" s="109"/>
    </row>
    <row r="4121" spans="2:2" x14ac:dyDescent="0.2">
      <c r="B4121" s="109"/>
    </row>
    <row r="4122" spans="2:2" x14ac:dyDescent="0.2">
      <c r="B4122" s="109"/>
    </row>
    <row r="4123" spans="2:2" x14ac:dyDescent="0.2">
      <c r="B4123" s="109"/>
    </row>
    <row r="4124" spans="2:2" x14ac:dyDescent="0.2">
      <c r="B4124" s="109"/>
    </row>
    <row r="4125" spans="2:2" x14ac:dyDescent="0.2">
      <c r="B4125" s="109"/>
    </row>
    <row r="4126" spans="2:2" x14ac:dyDescent="0.2">
      <c r="B4126" s="109"/>
    </row>
    <row r="4127" spans="2:2" x14ac:dyDescent="0.2">
      <c r="B4127" s="109"/>
    </row>
    <row r="4128" spans="2:2" x14ac:dyDescent="0.2">
      <c r="B4128" s="109"/>
    </row>
    <row r="4129" spans="2:2" x14ac:dyDescent="0.2">
      <c r="B4129" s="109"/>
    </row>
    <row r="4130" spans="2:2" x14ac:dyDescent="0.2">
      <c r="B4130" s="109"/>
    </row>
    <row r="4131" spans="2:2" x14ac:dyDescent="0.2">
      <c r="B4131" s="109"/>
    </row>
    <row r="4132" spans="2:2" x14ac:dyDescent="0.2">
      <c r="B4132" s="109"/>
    </row>
    <row r="4133" spans="2:2" x14ac:dyDescent="0.2">
      <c r="B4133" s="109"/>
    </row>
    <row r="4134" spans="2:2" x14ac:dyDescent="0.2">
      <c r="B4134" s="109"/>
    </row>
    <row r="4135" spans="2:2" x14ac:dyDescent="0.2">
      <c r="B4135" s="109"/>
    </row>
    <row r="4136" spans="2:2" x14ac:dyDescent="0.2">
      <c r="B4136" s="109"/>
    </row>
    <row r="4137" spans="2:2" x14ac:dyDescent="0.2">
      <c r="B4137" s="109"/>
    </row>
    <row r="4138" spans="2:2" x14ac:dyDescent="0.2">
      <c r="B4138" s="109"/>
    </row>
    <row r="4139" spans="2:2" x14ac:dyDescent="0.2">
      <c r="B4139" s="109"/>
    </row>
    <row r="4140" spans="2:2" x14ac:dyDescent="0.2">
      <c r="B4140" s="109"/>
    </row>
    <row r="4141" spans="2:2" x14ac:dyDescent="0.2">
      <c r="B4141" s="109"/>
    </row>
    <row r="4142" spans="2:2" x14ac:dyDescent="0.2">
      <c r="B4142" s="109"/>
    </row>
    <row r="4143" spans="2:2" x14ac:dyDescent="0.2">
      <c r="B4143" s="109"/>
    </row>
    <row r="4144" spans="2:2" x14ac:dyDescent="0.2">
      <c r="B4144" s="109"/>
    </row>
    <row r="4145" spans="2:2" x14ac:dyDescent="0.2">
      <c r="B4145" s="109"/>
    </row>
    <row r="4146" spans="2:2" x14ac:dyDescent="0.2">
      <c r="B4146" s="109"/>
    </row>
    <row r="4147" spans="2:2" x14ac:dyDescent="0.2">
      <c r="B4147" s="109"/>
    </row>
    <row r="4148" spans="2:2" x14ac:dyDescent="0.2">
      <c r="B4148" s="109"/>
    </row>
    <row r="4149" spans="2:2" x14ac:dyDescent="0.2">
      <c r="B4149" s="109"/>
    </row>
    <row r="4150" spans="2:2" x14ac:dyDescent="0.2">
      <c r="B4150" s="109"/>
    </row>
    <row r="4151" spans="2:2" x14ac:dyDescent="0.2">
      <c r="B4151" s="109"/>
    </row>
    <row r="4152" spans="2:2" x14ac:dyDescent="0.2">
      <c r="B4152" s="109"/>
    </row>
    <row r="4153" spans="2:2" x14ac:dyDescent="0.2">
      <c r="B4153" s="109"/>
    </row>
    <row r="4154" spans="2:2" x14ac:dyDescent="0.2">
      <c r="B4154" s="109"/>
    </row>
    <row r="4155" spans="2:2" x14ac:dyDescent="0.2">
      <c r="B4155" s="109"/>
    </row>
    <row r="4156" spans="2:2" x14ac:dyDescent="0.2">
      <c r="B4156" s="109"/>
    </row>
    <row r="4157" spans="2:2" x14ac:dyDescent="0.2">
      <c r="B4157" s="109"/>
    </row>
    <row r="4158" spans="2:2" x14ac:dyDescent="0.2">
      <c r="B4158" s="109"/>
    </row>
    <row r="4159" spans="2:2" x14ac:dyDescent="0.2">
      <c r="B4159" s="109"/>
    </row>
    <row r="4160" spans="2:2" x14ac:dyDescent="0.2">
      <c r="B4160" s="109"/>
    </row>
    <row r="4161" spans="2:2" x14ac:dyDescent="0.2">
      <c r="B4161" s="109"/>
    </row>
    <row r="4162" spans="2:2" x14ac:dyDescent="0.2">
      <c r="B4162" s="109"/>
    </row>
    <row r="4163" spans="2:2" x14ac:dyDescent="0.2">
      <c r="B4163" s="109"/>
    </row>
    <row r="4164" spans="2:2" x14ac:dyDescent="0.2">
      <c r="B4164" s="109"/>
    </row>
    <row r="4165" spans="2:2" x14ac:dyDescent="0.2">
      <c r="B4165" s="109"/>
    </row>
    <row r="4166" spans="2:2" x14ac:dyDescent="0.2">
      <c r="B4166" s="109"/>
    </row>
    <row r="4167" spans="2:2" x14ac:dyDescent="0.2">
      <c r="B4167" s="109"/>
    </row>
    <row r="4168" spans="2:2" x14ac:dyDescent="0.2">
      <c r="B4168" s="109"/>
    </row>
    <row r="4169" spans="2:2" x14ac:dyDescent="0.2">
      <c r="B4169" s="109"/>
    </row>
    <row r="4170" spans="2:2" x14ac:dyDescent="0.2">
      <c r="B4170" s="109"/>
    </row>
    <row r="4171" spans="2:2" x14ac:dyDescent="0.2">
      <c r="B4171" s="109"/>
    </row>
    <row r="4172" spans="2:2" x14ac:dyDescent="0.2">
      <c r="B4172" s="109"/>
    </row>
    <row r="4173" spans="2:2" x14ac:dyDescent="0.2">
      <c r="B4173" s="109"/>
    </row>
    <row r="4174" spans="2:2" x14ac:dyDescent="0.2">
      <c r="B4174" s="109"/>
    </row>
    <row r="4175" spans="2:2" x14ac:dyDescent="0.2">
      <c r="B4175" s="109"/>
    </row>
    <row r="4176" spans="2:2" x14ac:dyDescent="0.2">
      <c r="B4176" s="109"/>
    </row>
    <row r="4177" spans="2:2" x14ac:dyDescent="0.2">
      <c r="B4177" s="109"/>
    </row>
    <row r="4178" spans="2:2" x14ac:dyDescent="0.2">
      <c r="B4178" s="109"/>
    </row>
    <row r="4179" spans="2:2" x14ac:dyDescent="0.2">
      <c r="B4179" s="109"/>
    </row>
    <row r="4180" spans="2:2" x14ac:dyDescent="0.2">
      <c r="B4180" s="109"/>
    </row>
    <row r="4181" spans="2:2" x14ac:dyDescent="0.2">
      <c r="B4181" s="109"/>
    </row>
    <row r="4182" spans="2:2" x14ac:dyDescent="0.2">
      <c r="B4182" s="109"/>
    </row>
    <row r="4183" spans="2:2" x14ac:dyDescent="0.2">
      <c r="B4183" s="109"/>
    </row>
    <row r="4184" spans="2:2" x14ac:dyDescent="0.2">
      <c r="B4184" s="109"/>
    </row>
    <row r="4185" spans="2:2" x14ac:dyDescent="0.2">
      <c r="B4185" s="109"/>
    </row>
    <row r="4186" spans="2:2" x14ac:dyDescent="0.2">
      <c r="B4186" s="109"/>
    </row>
    <row r="4187" spans="2:2" x14ac:dyDescent="0.2">
      <c r="B4187" s="109"/>
    </row>
    <row r="4188" spans="2:2" x14ac:dyDescent="0.2">
      <c r="B4188" s="109"/>
    </row>
    <row r="4189" spans="2:2" x14ac:dyDescent="0.2">
      <c r="B4189" s="109"/>
    </row>
    <row r="4190" spans="2:2" x14ac:dyDescent="0.2">
      <c r="B4190" s="109"/>
    </row>
    <row r="4191" spans="2:2" x14ac:dyDescent="0.2">
      <c r="B4191" s="109"/>
    </row>
    <row r="4192" spans="2:2" x14ac:dyDescent="0.2">
      <c r="B4192" s="109"/>
    </row>
    <row r="4193" spans="2:2" x14ac:dyDescent="0.2">
      <c r="B4193" s="109"/>
    </row>
    <row r="4194" spans="2:2" x14ac:dyDescent="0.2">
      <c r="B4194" s="109"/>
    </row>
    <row r="4195" spans="2:2" x14ac:dyDescent="0.2">
      <c r="B4195" s="109"/>
    </row>
    <row r="4196" spans="2:2" x14ac:dyDescent="0.2">
      <c r="B4196" s="109"/>
    </row>
    <row r="4197" spans="2:2" x14ac:dyDescent="0.2">
      <c r="B4197" s="109"/>
    </row>
    <row r="4198" spans="2:2" x14ac:dyDescent="0.2">
      <c r="B4198" s="109"/>
    </row>
    <row r="4199" spans="2:2" x14ac:dyDescent="0.2">
      <c r="B4199" s="109"/>
    </row>
    <row r="4200" spans="2:2" x14ac:dyDescent="0.2">
      <c r="B4200" s="109"/>
    </row>
    <row r="4201" spans="2:2" x14ac:dyDescent="0.2">
      <c r="B4201" s="109"/>
    </row>
    <row r="4202" spans="2:2" x14ac:dyDescent="0.2">
      <c r="B4202" s="109"/>
    </row>
    <row r="4203" spans="2:2" x14ac:dyDescent="0.2">
      <c r="B4203" s="109"/>
    </row>
    <row r="4204" spans="2:2" x14ac:dyDescent="0.2">
      <c r="B4204" s="109"/>
    </row>
    <row r="4205" spans="2:2" x14ac:dyDescent="0.2">
      <c r="B4205" s="109"/>
    </row>
    <row r="4206" spans="2:2" x14ac:dyDescent="0.2">
      <c r="B4206" s="109"/>
    </row>
    <row r="4207" spans="2:2" x14ac:dyDescent="0.2">
      <c r="B4207" s="109"/>
    </row>
    <row r="4208" spans="2:2" x14ac:dyDescent="0.2">
      <c r="B4208" s="109"/>
    </row>
    <row r="4209" spans="2:2" x14ac:dyDescent="0.2">
      <c r="B4209" s="109"/>
    </row>
    <row r="4210" spans="2:2" x14ac:dyDescent="0.2">
      <c r="B4210" s="109"/>
    </row>
    <row r="4211" spans="2:2" x14ac:dyDescent="0.2">
      <c r="B4211" s="109"/>
    </row>
    <row r="4212" spans="2:2" x14ac:dyDescent="0.2">
      <c r="B4212" s="109"/>
    </row>
    <row r="4213" spans="2:2" x14ac:dyDescent="0.2">
      <c r="B4213" s="109"/>
    </row>
    <row r="4214" spans="2:2" x14ac:dyDescent="0.2">
      <c r="B4214" s="109"/>
    </row>
    <row r="4215" spans="2:2" x14ac:dyDescent="0.2">
      <c r="B4215" s="109"/>
    </row>
    <row r="4216" spans="2:2" x14ac:dyDescent="0.2">
      <c r="B4216" s="109"/>
    </row>
    <row r="4217" spans="2:2" x14ac:dyDescent="0.2">
      <c r="B4217" s="109"/>
    </row>
    <row r="4218" spans="2:2" x14ac:dyDescent="0.2">
      <c r="B4218" s="109"/>
    </row>
    <row r="4219" spans="2:2" x14ac:dyDescent="0.2">
      <c r="B4219" s="109"/>
    </row>
    <row r="4220" spans="2:2" x14ac:dyDescent="0.2">
      <c r="B4220" s="109"/>
    </row>
    <row r="4221" spans="2:2" x14ac:dyDescent="0.2">
      <c r="B4221" s="109"/>
    </row>
    <row r="4222" spans="2:2" x14ac:dyDescent="0.2">
      <c r="B4222" s="109"/>
    </row>
    <row r="4223" spans="2:2" x14ac:dyDescent="0.2">
      <c r="B4223" s="109"/>
    </row>
    <row r="4224" spans="2:2" x14ac:dyDescent="0.2">
      <c r="B4224" s="109"/>
    </row>
    <row r="4225" spans="2:2" x14ac:dyDescent="0.2">
      <c r="B4225" s="109"/>
    </row>
    <row r="4226" spans="2:2" x14ac:dyDescent="0.2">
      <c r="B4226" s="109"/>
    </row>
    <row r="4227" spans="2:2" x14ac:dyDescent="0.2">
      <c r="B4227" s="109"/>
    </row>
    <row r="4228" spans="2:2" x14ac:dyDescent="0.2">
      <c r="B4228" s="109"/>
    </row>
    <row r="4229" spans="2:2" x14ac:dyDescent="0.2">
      <c r="B4229" s="109"/>
    </row>
    <row r="4230" spans="2:2" x14ac:dyDescent="0.2">
      <c r="B4230" s="109"/>
    </row>
    <row r="4231" spans="2:2" x14ac:dyDescent="0.2">
      <c r="B4231" s="109"/>
    </row>
    <row r="4232" spans="2:2" x14ac:dyDescent="0.2">
      <c r="B4232" s="109"/>
    </row>
    <row r="4233" spans="2:2" x14ac:dyDescent="0.2">
      <c r="B4233" s="109"/>
    </row>
    <row r="4234" spans="2:2" x14ac:dyDescent="0.2">
      <c r="B4234" s="109"/>
    </row>
    <row r="4235" spans="2:2" x14ac:dyDescent="0.2">
      <c r="B4235" s="109"/>
    </row>
    <row r="4236" spans="2:2" x14ac:dyDescent="0.2">
      <c r="B4236" s="109"/>
    </row>
    <row r="4237" spans="2:2" x14ac:dyDescent="0.2">
      <c r="B4237" s="109"/>
    </row>
    <row r="4238" spans="2:2" x14ac:dyDescent="0.2">
      <c r="B4238" s="109"/>
    </row>
    <row r="4239" spans="2:2" x14ac:dyDescent="0.2">
      <c r="B4239" s="109"/>
    </row>
    <row r="4240" spans="2:2" x14ac:dyDescent="0.2">
      <c r="B4240" s="109"/>
    </row>
    <row r="4241" spans="2:2" x14ac:dyDescent="0.2">
      <c r="B4241" s="109"/>
    </row>
    <row r="4242" spans="2:2" x14ac:dyDescent="0.2">
      <c r="B4242" s="109"/>
    </row>
    <row r="4243" spans="2:2" x14ac:dyDescent="0.2">
      <c r="B4243" s="109"/>
    </row>
    <row r="4244" spans="2:2" x14ac:dyDescent="0.2">
      <c r="B4244" s="109"/>
    </row>
    <row r="4245" spans="2:2" x14ac:dyDescent="0.2">
      <c r="B4245" s="109"/>
    </row>
    <row r="4246" spans="2:2" x14ac:dyDescent="0.2">
      <c r="B4246" s="109"/>
    </row>
    <row r="4247" spans="2:2" x14ac:dyDescent="0.2">
      <c r="B4247" s="109"/>
    </row>
    <row r="4248" spans="2:2" x14ac:dyDescent="0.2">
      <c r="B4248" s="109"/>
    </row>
    <row r="4249" spans="2:2" x14ac:dyDescent="0.2">
      <c r="B4249" s="109"/>
    </row>
    <row r="4250" spans="2:2" x14ac:dyDescent="0.2">
      <c r="B4250" s="109"/>
    </row>
    <row r="4251" spans="2:2" x14ac:dyDescent="0.2">
      <c r="B4251" s="109"/>
    </row>
    <row r="4252" spans="2:2" x14ac:dyDescent="0.2">
      <c r="B4252" s="109"/>
    </row>
    <row r="4253" spans="2:2" x14ac:dyDescent="0.2">
      <c r="B4253" s="109"/>
    </row>
    <row r="4254" spans="2:2" x14ac:dyDescent="0.2">
      <c r="B4254" s="109"/>
    </row>
    <row r="4255" spans="2:2" x14ac:dyDescent="0.2">
      <c r="B4255" s="109"/>
    </row>
    <row r="4256" spans="2:2" x14ac:dyDescent="0.2">
      <c r="B4256" s="109"/>
    </row>
    <row r="4257" spans="2:2" x14ac:dyDescent="0.2">
      <c r="B4257" s="109"/>
    </row>
    <row r="4258" spans="2:2" x14ac:dyDescent="0.2">
      <c r="B4258" s="109"/>
    </row>
    <row r="4259" spans="2:2" x14ac:dyDescent="0.2">
      <c r="B4259" s="109"/>
    </row>
    <row r="4260" spans="2:2" x14ac:dyDescent="0.2">
      <c r="B4260" s="109"/>
    </row>
    <row r="4261" spans="2:2" x14ac:dyDescent="0.2">
      <c r="B4261" s="109"/>
    </row>
    <row r="4262" spans="2:2" x14ac:dyDescent="0.2">
      <c r="B4262" s="109"/>
    </row>
    <row r="4263" spans="2:2" x14ac:dyDescent="0.2">
      <c r="B4263" s="109"/>
    </row>
    <row r="4264" spans="2:2" x14ac:dyDescent="0.2">
      <c r="B4264" s="109"/>
    </row>
    <row r="4265" spans="2:2" x14ac:dyDescent="0.2">
      <c r="B4265" s="109"/>
    </row>
    <row r="4266" spans="2:2" x14ac:dyDescent="0.2">
      <c r="B4266" s="109"/>
    </row>
    <row r="4267" spans="2:2" x14ac:dyDescent="0.2">
      <c r="B4267" s="109"/>
    </row>
    <row r="4268" spans="2:2" x14ac:dyDescent="0.2">
      <c r="B4268" s="109"/>
    </row>
    <row r="4269" spans="2:2" x14ac:dyDescent="0.2">
      <c r="B4269" s="109"/>
    </row>
    <row r="4270" spans="2:2" x14ac:dyDescent="0.2">
      <c r="B4270" s="109"/>
    </row>
    <row r="4271" spans="2:2" x14ac:dyDescent="0.2">
      <c r="B4271" s="109"/>
    </row>
    <row r="4272" spans="2:2" x14ac:dyDescent="0.2">
      <c r="B4272" s="109"/>
    </row>
    <row r="4273" spans="2:2" x14ac:dyDescent="0.2">
      <c r="B4273" s="109"/>
    </row>
    <row r="4274" spans="2:2" x14ac:dyDescent="0.2">
      <c r="B4274" s="109"/>
    </row>
    <row r="4275" spans="2:2" x14ac:dyDescent="0.2">
      <c r="B4275" s="109"/>
    </row>
    <row r="4276" spans="2:2" x14ac:dyDescent="0.2">
      <c r="B4276" s="109"/>
    </row>
    <row r="4277" spans="2:2" x14ac:dyDescent="0.2">
      <c r="B4277" s="109"/>
    </row>
    <row r="4278" spans="2:2" x14ac:dyDescent="0.2">
      <c r="B4278" s="109"/>
    </row>
    <row r="4279" spans="2:2" x14ac:dyDescent="0.2">
      <c r="B4279" s="109"/>
    </row>
    <row r="4280" spans="2:2" x14ac:dyDescent="0.2">
      <c r="B4280" s="109"/>
    </row>
    <row r="4281" spans="2:2" x14ac:dyDescent="0.2">
      <c r="B4281" s="109"/>
    </row>
    <row r="4282" spans="2:2" x14ac:dyDescent="0.2">
      <c r="B4282" s="109"/>
    </row>
    <row r="4283" spans="2:2" x14ac:dyDescent="0.2">
      <c r="B4283" s="109"/>
    </row>
    <row r="4284" spans="2:2" x14ac:dyDescent="0.2">
      <c r="B4284" s="109"/>
    </row>
    <row r="4285" spans="2:2" x14ac:dyDescent="0.2">
      <c r="B4285" s="109"/>
    </row>
    <row r="4286" spans="2:2" x14ac:dyDescent="0.2">
      <c r="B4286" s="109"/>
    </row>
    <row r="4287" spans="2:2" x14ac:dyDescent="0.2">
      <c r="B4287" s="109"/>
    </row>
    <row r="4288" spans="2:2" x14ac:dyDescent="0.2">
      <c r="B4288" s="109"/>
    </row>
    <row r="4289" spans="2:2" x14ac:dyDescent="0.2">
      <c r="B4289" s="109"/>
    </row>
    <row r="4290" spans="2:2" x14ac:dyDescent="0.2">
      <c r="B4290" s="109"/>
    </row>
    <row r="4291" spans="2:2" x14ac:dyDescent="0.2">
      <c r="B4291" s="109"/>
    </row>
    <row r="4292" spans="2:2" x14ac:dyDescent="0.2">
      <c r="B4292" s="109"/>
    </row>
    <row r="4293" spans="2:2" x14ac:dyDescent="0.2">
      <c r="B4293" s="109"/>
    </row>
    <row r="4294" spans="2:2" x14ac:dyDescent="0.2">
      <c r="B4294" s="109"/>
    </row>
    <row r="4295" spans="2:2" x14ac:dyDescent="0.2">
      <c r="B4295" s="109"/>
    </row>
    <row r="4296" spans="2:2" x14ac:dyDescent="0.2">
      <c r="B4296" s="109"/>
    </row>
    <row r="4297" spans="2:2" x14ac:dyDescent="0.2">
      <c r="B4297" s="109"/>
    </row>
    <row r="4298" spans="2:2" x14ac:dyDescent="0.2">
      <c r="B4298" s="109"/>
    </row>
    <row r="4299" spans="2:2" x14ac:dyDescent="0.2">
      <c r="B4299" s="109"/>
    </row>
    <row r="4300" spans="2:2" x14ac:dyDescent="0.2">
      <c r="B4300" s="109"/>
    </row>
    <row r="4301" spans="2:2" x14ac:dyDescent="0.2">
      <c r="B4301" s="109"/>
    </row>
    <row r="4302" spans="2:2" x14ac:dyDescent="0.2">
      <c r="B4302" s="109"/>
    </row>
    <row r="4303" spans="2:2" x14ac:dyDescent="0.2">
      <c r="B4303" s="109"/>
    </row>
    <row r="4304" spans="2:2" x14ac:dyDescent="0.2">
      <c r="B4304" s="109"/>
    </row>
    <row r="4305" spans="2:2" x14ac:dyDescent="0.2">
      <c r="B4305" s="109"/>
    </row>
    <row r="4306" spans="2:2" x14ac:dyDescent="0.2">
      <c r="B4306" s="109"/>
    </row>
    <row r="4307" spans="2:2" x14ac:dyDescent="0.2">
      <c r="B4307" s="109"/>
    </row>
    <row r="4308" spans="2:2" x14ac:dyDescent="0.2">
      <c r="B4308" s="109"/>
    </row>
    <row r="4309" spans="2:2" x14ac:dyDescent="0.2">
      <c r="B4309" s="109"/>
    </row>
    <row r="4310" spans="2:2" x14ac:dyDescent="0.2">
      <c r="B4310" s="109"/>
    </row>
    <row r="4311" spans="2:2" x14ac:dyDescent="0.2">
      <c r="B4311" s="109"/>
    </row>
    <row r="4312" spans="2:2" x14ac:dyDescent="0.2">
      <c r="B4312" s="109"/>
    </row>
    <row r="4313" spans="2:2" x14ac:dyDescent="0.2">
      <c r="B4313" s="109"/>
    </row>
    <row r="4314" spans="2:2" x14ac:dyDescent="0.2">
      <c r="B4314" s="109"/>
    </row>
    <row r="4315" spans="2:2" x14ac:dyDescent="0.2">
      <c r="B4315" s="109"/>
    </row>
    <row r="4316" spans="2:2" x14ac:dyDescent="0.2">
      <c r="B4316" s="109"/>
    </row>
    <row r="4317" spans="2:2" x14ac:dyDescent="0.2">
      <c r="B4317" s="109"/>
    </row>
    <row r="4318" spans="2:2" x14ac:dyDescent="0.2">
      <c r="B4318" s="109"/>
    </row>
    <row r="4319" spans="2:2" x14ac:dyDescent="0.2">
      <c r="B4319" s="109"/>
    </row>
    <row r="4320" spans="2:2" x14ac:dyDescent="0.2">
      <c r="B4320" s="109"/>
    </row>
    <row r="4321" spans="2:2" x14ac:dyDescent="0.2">
      <c r="B4321" s="109"/>
    </row>
    <row r="4322" spans="2:2" x14ac:dyDescent="0.2">
      <c r="B4322" s="109"/>
    </row>
    <row r="4323" spans="2:2" x14ac:dyDescent="0.2">
      <c r="B4323" s="109"/>
    </row>
    <row r="4324" spans="2:2" x14ac:dyDescent="0.2">
      <c r="B4324" s="109"/>
    </row>
    <row r="4325" spans="2:2" x14ac:dyDescent="0.2">
      <c r="B4325" s="109"/>
    </row>
    <row r="4326" spans="2:2" x14ac:dyDescent="0.2">
      <c r="B4326" s="109"/>
    </row>
    <row r="4327" spans="2:2" x14ac:dyDescent="0.2">
      <c r="B4327" s="109"/>
    </row>
    <row r="4328" spans="2:2" x14ac:dyDescent="0.2">
      <c r="B4328" s="109"/>
    </row>
    <row r="4329" spans="2:2" x14ac:dyDescent="0.2">
      <c r="B4329" s="109"/>
    </row>
    <row r="4330" spans="2:2" x14ac:dyDescent="0.2">
      <c r="B4330" s="109"/>
    </row>
    <row r="4331" spans="2:2" x14ac:dyDescent="0.2">
      <c r="B4331" s="109"/>
    </row>
    <row r="4332" spans="2:2" x14ac:dyDescent="0.2">
      <c r="B4332" s="109"/>
    </row>
    <row r="4333" spans="2:2" x14ac:dyDescent="0.2">
      <c r="B4333" s="109"/>
    </row>
    <row r="4334" spans="2:2" x14ac:dyDescent="0.2">
      <c r="B4334" s="109"/>
    </row>
    <row r="4335" spans="2:2" x14ac:dyDescent="0.2">
      <c r="B4335" s="109"/>
    </row>
    <row r="4336" spans="2:2" x14ac:dyDescent="0.2">
      <c r="B4336" s="109"/>
    </row>
    <row r="4337" spans="2:2" x14ac:dyDescent="0.2">
      <c r="B4337" s="109"/>
    </row>
    <row r="4338" spans="2:2" x14ac:dyDescent="0.2">
      <c r="B4338" s="109"/>
    </row>
    <row r="4339" spans="2:2" x14ac:dyDescent="0.2">
      <c r="B4339" s="109"/>
    </row>
    <row r="4340" spans="2:2" x14ac:dyDescent="0.2">
      <c r="B4340" s="109"/>
    </row>
    <row r="4341" spans="2:2" x14ac:dyDescent="0.2">
      <c r="B4341" s="109"/>
    </row>
    <row r="4342" spans="2:2" x14ac:dyDescent="0.2">
      <c r="B4342" s="109"/>
    </row>
    <row r="4343" spans="2:2" x14ac:dyDescent="0.2">
      <c r="B4343" s="109"/>
    </row>
    <row r="4344" spans="2:2" x14ac:dyDescent="0.2">
      <c r="B4344" s="109"/>
    </row>
    <row r="4345" spans="2:2" x14ac:dyDescent="0.2">
      <c r="B4345" s="109"/>
    </row>
    <row r="4346" spans="2:2" x14ac:dyDescent="0.2">
      <c r="B4346" s="109"/>
    </row>
    <row r="4347" spans="2:2" x14ac:dyDescent="0.2">
      <c r="B4347" s="109"/>
    </row>
    <row r="4348" spans="2:2" x14ac:dyDescent="0.2">
      <c r="B4348" s="109"/>
    </row>
    <row r="4349" spans="2:2" x14ac:dyDescent="0.2">
      <c r="B4349" s="109"/>
    </row>
    <row r="4350" spans="2:2" x14ac:dyDescent="0.2">
      <c r="B4350" s="109"/>
    </row>
    <row r="4351" spans="2:2" x14ac:dyDescent="0.2">
      <c r="B4351" s="109"/>
    </row>
    <row r="4352" spans="2:2" x14ac:dyDescent="0.2">
      <c r="B4352" s="109"/>
    </row>
    <row r="4353" spans="2:2" x14ac:dyDescent="0.2">
      <c r="B4353" s="109"/>
    </row>
    <row r="4354" spans="2:2" x14ac:dyDescent="0.2">
      <c r="B4354" s="109"/>
    </row>
    <row r="4355" spans="2:2" x14ac:dyDescent="0.2">
      <c r="B4355" s="109"/>
    </row>
    <row r="4356" spans="2:2" x14ac:dyDescent="0.2">
      <c r="B4356" s="109"/>
    </row>
    <row r="4357" spans="2:2" x14ac:dyDescent="0.2">
      <c r="B4357" s="109"/>
    </row>
    <row r="4358" spans="2:2" x14ac:dyDescent="0.2">
      <c r="B4358" s="109"/>
    </row>
    <row r="4359" spans="2:2" x14ac:dyDescent="0.2">
      <c r="B4359" s="109"/>
    </row>
    <row r="4360" spans="2:2" x14ac:dyDescent="0.2">
      <c r="B4360" s="109"/>
    </row>
    <row r="4361" spans="2:2" x14ac:dyDescent="0.2">
      <c r="B4361" s="109"/>
    </row>
    <row r="4362" spans="2:2" x14ac:dyDescent="0.2">
      <c r="B4362" s="109"/>
    </row>
    <row r="4363" spans="2:2" x14ac:dyDescent="0.2">
      <c r="B4363" s="109"/>
    </row>
    <row r="4364" spans="2:2" x14ac:dyDescent="0.2">
      <c r="B4364" s="109"/>
    </row>
    <row r="4365" spans="2:2" x14ac:dyDescent="0.2">
      <c r="B4365" s="109"/>
    </row>
    <row r="4366" spans="2:2" x14ac:dyDescent="0.2">
      <c r="B4366" s="109"/>
    </row>
    <row r="4367" spans="2:2" x14ac:dyDescent="0.2">
      <c r="B4367" s="109"/>
    </row>
    <row r="4368" spans="2:2" x14ac:dyDescent="0.2">
      <c r="B4368" s="109"/>
    </row>
    <row r="4369" spans="2:2" x14ac:dyDescent="0.2">
      <c r="B4369" s="109"/>
    </row>
    <row r="4370" spans="2:2" x14ac:dyDescent="0.2">
      <c r="B4370" s="109"/>
    </row>
    <row r="4371" spans="2:2" x14ac:dyDescent="0.2">
      <c r="B4371" s="109"/>
    </row>
    <row r="4372" spans="2:2" x14ac:dyDescent="0.2">
      <c r="B4372" s="109"/>
    </row>
    <row r="4373" spans="2:2" x14ac:dyDescent="0.2">
      <c r="B4373" s="109"/>
    </row>
    <row r="4374" spans="2:2" x14ac:dyDescent="0.2">
      <c r="B4374" s="109"/>
    </row>
    <row r="4375" spans="2:2" x14ac:dyDescent="0.2">
      <c r="B4375" s="109"/>
    </row>
    <row r="4376" spans="2:2" x14ac:dyDescent="0.2">
      <c r="B4376" s="109"/>
    </row>
    <row r="4377" spans="2:2" x14ac:dyDescent="0.2">
      <c r="B4377" s="109"/>
    </row>
    <row r="4378" spans="2:2" x14ac:dyDescent="0.2">
      <c r="B4378" s="109"/>
    </row>
    <row r="4379" spans="2:2" x14ac:dyDescent="0.2">
      <c r="B4379" s="109"/>
    </row>
    <row r="4380" spans="2:2" x14ac:dyDescent="0.2">
      <c r="B4380" s="109"/>
    </row>
    <row r="4381" spans="2:2" x14ac:dyDescent="0.2">
      <c r="B4381" s="109"/>
    </row>
    <row r="4382" spans="2:2" x14ac:dyDescent="0.2">
      <c r="B4382" s="109"/>
    </row>
    <row r="4383" spans="2:2" x14ac:dyDescent="0.2">
      <c r="B4383" s="109"/>
    </row>
    <row r="4384" spans="2:2" x14ac:dyDescent="0.2">
      <c r="B4384" s="109"/>
    </row>
    <row r="4385" spans="2:2" x14ac:dyDescent="0.2">
      <c r="B4385" s="109"/>
    </row>
    <row r="4386" spans="2:2" x14ac:dyDescent="0.2">
      <c r="B4386" s="109"/>
    </row>
    <row r="4387" spans="2:2" x14ac:dyDescent="0.2">
      <c r="B4387" s="109"/>
    </row>
    <row r="4388" spans="2:2" x14ac:dyDescent="0.2">
      <c r="B4388" s="109"/>
    </row>
    <row r="4389" spans="2:2" x14ac:dyDescent="0.2">
      <c r="B4389" s="109"/>
    </row>
    <row r="4390" spans="2:2" x14ac:dyDescent="0.2">
      <c r="B4390" s="109"/>
    </row>
    <row r="4391" spans="2:2" x14ac:dyDescent="0.2">
      <c r="B4391" s="109"/>
    </row>
    <row r="4392" spans="2:2" x14ac:dyDescent="0.2">
      <c r="B4392" s="109"/>
    </row>
    <row r="4393" spans="2:2" x14ac:dyDescent="0.2">
      <c r="B4393" s="109"/>
    </row>
    <row r="4394" spans="2:2" x14ac:dyDescent="0.2">
      <c r="B4394" s="109"/>
    </row>
    <row r="4395" spans="2:2" x14ac:dyDescent="0.2">
      <c r="B4395" s="109"/>
    </row>
    <row r="4396" spans="2:2" x14ac:dyDescent="0.2">
      <c r="B4396" s="109"/>
    </row>
    <row r="4397" spans="2:2" x14ac:dyDescent="0.2">
      <c r="B4397" s="109"/>
    </row>
    <row r="4398" spans="2:2" x14ac:dyDescent="0.2">
      <c r="B4398" s="109"/>
    </row>
    <row r="4399" spans="2:2" x14ac:dyDescent="0.2">
      <c r="B4399" s="109"/>
    </row>
    <row r="4400" spans="2:2" x14ac:dyDescent="0.2">
      <c r="B4400" s="109"/>
    </row>
    <row r="4401" spans="2:2" x14ac:dyDescent="0.2">
      <c r="B4401" s="109"/>
    </row>
    <row r="4402" spans="2:2" x14ac:dyDescent="0.2">
      <c r="B4402" s="109"/>
    </row>
    <row r="4403" spans="2:2" x14ac:dyDescent="0.2">
      <c r="B4403" s="109"/>
    </row>
    <row r="4404" spans="2:2" x14ac:dyDescent="0.2">
      <c r="B4404" s="109"/>
    </row>
    <row r="4405" spans="2:2" x14ac:dyDescent="0.2">
      <c r="B4405" s="109"/>
    </row>
    <row r="4406" spans="2:2" x14ac:dyDescent="0.2">
      <c r="B4406" s="109"/>
    </row>
    <row r="4407" spans="2:2" x14ac:dyDescent="0.2">
      <c r="B4407" s="109"/>
    </row>
    <row r="4408" spans="2:2" x14ac:dyDescent="0.2">
      <c r="B4408" s="109"/>
    </row>
    <row r="4409" spans="2:2" x14ac:dyDescent="0.2">
      <c r="B4409" s="109"/>
    </row>
    <row r="4410" spans="2:2" x14ac:dyDescent="0.2">
      <c r="B4410" s="109"/>
    </row>
    <row r="4411" spans="2:2" x14ac:dyDescent="0.2">
      <c r="B4411" s="109"/>
    </row>
    <row r="4412" spans="2:2" x14ac:dyDescent="0.2">
      <c r="B4412" s="109"/>
    </row>
    <row r="4413" spans="2:2" x14ac:dyDescent="0.2">
      <c r="B4413" s="109"/>
    </row>
    <row r="4414" spans="2:2" x14ac:dyDescent="0.2">
      <c r="B4414" s="109"/>
    </row>
    <row r="4415" spans="2:2" x14ac:dyDescent="0.2">
      <c r="B4415" s="109"/>
    </row>
    <row r="4416" spans="2:2" x14ac:dyDescent="0.2">
      <c r="B4416" s="109"/>
    </row>
    <row r="4417" spans="2:2" x14ac:dyDescent="0.2">
      <c r="B4417" s="109"/>
    </row>
    <row r="4418" spans="2:2" x14ac:dyDescent="0.2">
      <c r="B4418" s="109"/>
    </row>
    <row r="4419" spans="2:2" x14ac:dyDescent="0.2">
      <c r="B4419" s="109"/>
    </row>
    <row r="4420" spans="2:2" x14ac:dyDescent="0.2">
      <c r="B4420" s="109"/>
    </row>
    <row r="4421" spans="2:2" x14ac:dyDescent="0.2">
      <c r="B4421" s="109"/>
    </row>
    <row r="4422" spans="2:2" x14ac:dyDescent="0.2">
      <c r="B4422" s="109"/>
    </row>
    <row r="4423" spans="2:2" x14ac:dyDescent="0.2">
      <c r="B4423" s="109"/>
    </row>
    <row r="4424" spans="2:2" x14ac:dyDescent="0.2">
      <c r="B4424" s="109"/>
    </row>
    <row r="4425" spans="2:2" x14ac:dyDescent="0.2">
      <c r="B4425" s="109"/>
    </row>
    <row r="4426" spans="2:2" x14ac:dyDescent="0.2">
      <c r="B4426" s="109"/>
    </row>
    <row r="4427" spans="2:2" x14ac:dyDescent="0.2">
      <c r="B4427" s="109"/>
    </row>
    <row r="4428" spans="2:2" x14ac:dyDescent="0.2">
      <c r="B4428" s="109"/>
    </row>
    <row r="4429" spans="2:2" x14ac:dyDescent="0.2">
      <c r="B4429" s="109"/>
    </row>
    <row r="4430" spans="2:2" x14ac:dyDescent="0.2">
      <c r="B4430" s="109"/>
    </row>
    <row r="4431" spans="2:2" x14ac:dyDescent="0.2">
      <c r="B4431" s="109"/>
    </row>
    <row r="4432" spans="2:2" x14ac:dyDescent="0.2">
      <c r="B4432" s="109"/>
    </row>
    <row r="4433" spans="2:2" x14ac:dyDescent="0.2">
      <c r="B4433" s="109"/>
    </row>
    <row r="4434" spans="2:2" x14ac:dyDescent="0.2">
      <c r="B4434" s="109"/>
    </row>
    <row r="4435" spans="2:2" x14ac:dyDescent="0.2">
      <c r="B4435" s="109"/>
    </row>
    <row r="4436" spans="2:2" x14ac:dyDescent="0.2">
      <c r="B4436" s="109"/>
    </row>
    <row r="4437" spans="2:2" x14ac:dyDescent="0.2">
      <c r="B4437" s="109"/>
    </row>
    <row r="4438" spans="2:2" x14ac:dyDescent="0.2">
      <c r="B4438" s="109"/>
    </row>
    <row r="4439" spans="2:2" x14ac:dyDescent="0.2">
      <c r="B4439" s="109"/>
    </row>
    <row r="4440" spans="2:2" x14ac:dyDescent="0.2">
      <c r="B4440" s="109"/>
    </row>
    <row r="4441" spans="2:2" x14ac:dyDescent="0.2">
      <c r="B4441" s="109"/>
    </row>
    <row r="4442" spans="2:2" x14ac:dyDescent="0.2">
      <c r="B4442" s="109"/>
    </row>
    <row r="4443" spans="2:2" x14ac:dyDescent="0.2">
      <c r="B4443" s="109"/>
    </row>
    <row r="4444" spans="2:2" x14ac:dyDescent="0.2">
      <c r="B4444" s="109"/>
    </row>
    <row r="4445" spans="2:2" x14ac:dyDescent="0.2">
      <c r="B4445" s="109"/>
    </row>
    <row r="4446" spans="2:2" x14ac:dyDescent="0.2">
      <c r="B4446" s="109"/>
    </row>
    <row r="4447" spans="2:2" x14ac:dyDescent="0.2">
      <c r="B4447" s="109"/>
    </row>
    <row r="4448" spans="2:2" x14ac:dyDescent="0.2">
      <c r="B4448" s="109"/>
    </row>
    <row r="4449" spans="2:2" x14ac:dyDescent="0.2">
      <c r="B4449" s="109"/>
    </row>
    <row r="4450" spans="2:2" x14ac:dyDescent="0.2">
      <c r="B4450" s="109"/>
    </row>
    <row r="4451" spans="2:2" x14ac:dyDescent="0.2">
      <c r="B4451" s="109"/>
    </row>
    <row r="4452" spans="2:2" x14ac:dyDescent="0.2">
      <c r="B4452" s="109"/>
    </row>
    <row r="4453" spans="2:2" x14ac:dyDescent="0.2">
      <c r="B4453" s="109"/>
    </row>
    <row r="4454" spans="2:2" x14ac:dyDescent="0.2">
      <c r="B4454" s="109"/>
    </row>
    <row r="4455" spans="2:2" x14ac:dyDescent="0.2">
      <c r="B4455" s="109"/>
    </row>
    <row r="4456" spans="2:2" x14ac:dyDescent="0.2">
      <c r="B4456" s="109"/>
    </row>
    <row r="4457" spans="2:2" x14ac:dyDescent="0.2">
      <c r="B4457" s="109"/>
    </row>
    <row r="4458" spans="2:2" x14ac:dyDescent="0.2">
      <c r="B4458" s="109"/>
    </row>
    <row r="4459" spans="2:2" x14ac:dyDescent="0.2">
      <c r="B4459" s="109"/>
    </row>
    <row r="4460" spans="2:2" x14ac:dyDescent="0.2">
      <c r="B4460" s="109"/>
    </row>
    <row r="4461" spans="2:2" x14ac:dyDescent="0.2">
      <c r="B4461" s="109"/>
    </row>
    <row r="4462" spans="2:2" x14ac:dyDescent="0.2">
      <c r="B4462" s="109"/>
    </row>
    <row r="4463" spans="2:2" x14ac:dyDescent="0.2">
      <c r="B4463" s="109"/>
    </row>
    <row r="4464" spans="2:2" x14ac:dyDescent="0.2">
      <c r="B4464" s="109"/>
    </row>
    <row r="4465" spans="2:2" x14ac:dyDescent="0.2">
      <c r="B4465" s="109"/>
    </row>
    <row r="4466" spans="2:2" x14ac:dyDescent="0.2">
      <c r="B4466" s="109"/>
    </row>
    <row r="4467" spans="2:2" x14ac:dyDescent="0.2">
      <c r="B4467" s="109"/>
    </row>
    <row r="4468" spans="2:2" x14ac:dyDescent="0.2">
      <c r="B4468" s="109"/>
    </row>
    <row r="4469" spans="2:2" x14ac:dyDescent="0.2">
      <c r="B4469" s="109"/>
    </row>
    <row r="4470" spans="2:2" x14ac:dyDescent="0.2">
      <c r="B4470" s="109"/>
    </row>
    <row r="4471" spans="2:2" x14ac:dyDescent="0.2">
      <c r="B4471" s="109"/>
    </row>
    <row r="4472" spans="2:2" x14ac:dyDescent="0.2">
      <c r="B4472" s="109"/>
    </row>
    <row r="4473" spans="2:2" x14ac:dyDescent="0.2">
      <c r="B4473" s="109"/>
    </row>
    <row r="4474" spans="2:2" x14ac:dyDescent="0.2">
      <c r="B4474" s="109"/>
    </row>
    <row r="4475" spans="2:2" x14ac:dyDescent="0.2">
      <c r="B4475" s="109"/>
    </row>
    <row r="4476" spans="2:2" x14ac:dyDescent="0.2">
      <c r="B4476" s="109"/>
    </row>
    <row r="4477" spans="2:2" x14ac:dyDescent="0.2">
      <c r="B4477" s="109"/>
    </row>
    <row r="4478" spans="2:2" x14ac:dyDescent="0.2">
      <c r="B4478" s="109"/>
    </row>
    <row r="4479" spans="2:2" x14ac:dyDescent="0.2">
      <c r="B4479" s="109"/>
    </row>
    <row r="4480" spans="2:2" x14ac:dyDescent="0.2">
      <c r="B4480" s="109"/>
    </row>
    <row r="4481" spans="2:2" x14ac:dyDescent="0.2">
      <c r="B4481" s="109"/>
    </row>
    <row r="4482" spans="2:2" x14ac:dyDescent="0.2">
      <c r="B4482" s="109"/>
    </row>
    <row r="4483" spans="2:2" x14ac:dyDescent="0.2">
      <c r="B4483" s="109"/>
    </row>
    <row r="4484" spans="2:2" x14ac:dyDescent="0.2">
      <c r="B4484" s="109"/>
    </row>
    <row r="4485" spans="2:2" x14ac:dyDescent="0.2">
      <c r="B4485" s="109"/>
    </row>
    <row r="4486" spans="2:2" x14ac:dyDescent="0.2">
      <c r="B4486" s="109"/>
    </row>
    <row r="4487" spans="2:2" x14ac:dyDescent="0.2">
      <c r="B4487" s="109"/>
    </row>
    <row r="4488" spans="2:2" x14ac:dyDescent="0.2">
      <c r="B4488" s="109"/>
    </row>
    <row r="4489" spans="2:2" x14ac:dyDescent="0.2">
      <c r="B4489" s="109"/>
    </row>
    <row r="4490" spans="2:2" x14ac:dyDescent="0.2">
      <c r="B4490" s="109"/>
    </row>
    <row r="4491" spans="2:2" x14ac:dyDescent="0.2">
      <c r="B4491" s="109"/>
    </row>
    <row r="4492" spans="2:2" x14ac:dyDescent="0.2">
      <c r="B4492" s="109"/>
    </row>
    <row r="4493" spans="2:2" x14ac:dyDescent="0.2">
      <c r="B4493" s="109"/>
    </row>
    <row r="4494" spans="2:2" x14ac:dyDescent="0.2">
      <c r="B4494" s="109"/>
    </row>
    <row r="4495" spans="2:2" x14ac:dyDescent="0.2">
      <c r="B4495" s="109"/>
    </row>
    <row r="4496" spans="2:2" x14ac:dyDescent="0.2">
      <c r="B4496" s="109"/>
    </row>
    <row r="4497" spans="2:2" x14ac:dyDescent="0.2">
      <c r="B4497" s="109"/>
    </row>
    <row r="4498" spans="2:2" x14ac:dyDescent="0.2">
      <c r="B4498" s="109"/>
    </row>
    <row r="4499" spans="2:2" x14ac:dyDescent="0.2">
      <c r="B4499" s="109"/>
    </row>
    <row r="4500" spans="2:2" x14ac:dyDescent="0.2">
      <c r="B4500" s="109"/>
    </row>
    <row r="4501" spans="2:2" x14ac:dyDescent="0.2">
      <c r="B4501" s="109"/>
    </row>
    <row r="4502" spans="2:2" x14ac:dyDescent="0.2">
      <c r="B4502" s="109"/>
    </row>
    <row r="4503" spans="2:2" x14ac:dyDescent="0.2">
      <c r="B4503" s="109"/>
    </row>
    <row r="4504" spans="2:2" x14ac:dyDescent="0.2">
      <c r="B4504" s="109"/>
    </row>
    <row r="4505" spans="2:2" x14ac:dyDescent="0.2">
      <c r="B4505" s="109"/>
    </row>
    <row r="4506" spans="2:2" x14ac:dyDescent="0.2">
      <c r="B4506" s="109"/>
    </row>
    <row r="4507" spans="2:2" x14ac:dyDescent="0.2">
      <c r="B4507" s="109"/>
    </row>
    <row r="4508" spans="2:2" x14ac:dyDescent="0.2">
      <c r="B4508" s="109"/>
    </row>
    <row r="4509" spans="2:2" x14ac:dyDescent="0.2">
      <c r="B4509" s="109"/>
    </row>
    <row r="4510" spans="2:2" x14ac:dyDescent="0.2">
      <c r="B4510" s="109"/>
    </row>
    <row r="4511" spans="2:2" x14ac:dyDescent="0.2">
      <c r="B4511" s="109"/>
    </row>
    <row r="4512" spans="2:2" x14ac:dyDescent="0.2">
      <c r="B4512" s="109"/>
    </row>
    <row r="4513" spans="2:2" x14ac:dyDescent="0.2">
      <c r="B4513" s="109"/>
    </row>
    <row r="4514" spans="2:2" x14ac:dyDescent="0.2">
      <c r="B4514" s="109"/>
    </row>
    <row r="4515" spans="2:2" x14ac:dyDescent="0.2">
      <c r="B4515" s="109"/>
    </row>
    <row r="4516" spans="2:2" x14ac:dyDescent="0.2">
      <c r="B4516" s="109"/>
    </row>
    <row r="4517" spans="2:2" x14ac:dyDescent="0.2">
      <c r="B4517" s="109"/>
    </row>
    <row r="4518" spans="2:2" x14ac:dyDescent="0.2">
      <c r="B4518" s="109"/>
    </row>
    <row r="4519" spans="2:2" x14ac:dyDescent="0.2">
      <c r="B4519" s="109"/>
    </row>
    <row r="4520" spans="2:2" x14ac:dyDescent="0.2">
      <c r="B4520" s="109"/>
    </row>
    <row r="4521" spans="2:2" x14ac:dyDescent="0.2">
      <c r="B4521" s="109"/>
    </row>
    <row r="4522" spans="2:2" x14ac:dyDescent="0.2">
      <c r="B4522" s="109"/>
    </row>
    <row r="4523" spans="2:2" x14ac:dyDescent="0.2">
      <c r="B4523" s="109"/>
    </row>
    <row r="4524" spans="2:2" x14ac:dyDescent="0.2">
      <c r="B4524" s="109"/>
    </row>
    <row r="4525" spans="2:2" x14ac:dyDescent="0.2">
      <c r="B4525" s="109"/>
    </row>
    <row r="4526" spans="2:2" x14ac:dyDescent="0.2">
      <c r="B4526" s="109"/>
    </row>
    <row r="4527" spans="2:2" x14ac:dyDescent="0.2">
      <c r="B4527" s="109"/>
    </row>
    <row r="4528" spans="2:2" x14ac:dyDescent="0.2">
      <c r="B4528" s="109"/>
    </row>
    <row r="4529" spans="2:2" x14ac:dyDescent="0.2">
      <c r="B4529" s="109"/>
    </row>
    <row r="4530" spans="2:2" x14ac:dyDescent="0.2">
      <c r="B4530" s="109"/>
    </row>
    <row r="4531" spans="2:2" x14ac:dyDescent="0.2">
      <c r="B4531" s="109"/>
    </row>
    <row r="4532" spans="2:2" x14ac:dyDescent="0.2">
      <c r="B4532" s="109"/>
    </row>
    <row r="4533" spans="2:2" x14ac:dyDescent="0.2">
      <c r="B4533" s="109"/>
    </row>
    <row r="4534" spans="2:2" x14ac:dyDescent="0.2">
      <c r="B4534" s="109"/>
    </row>
    <row r="4535" spans="2:2" x14ac:dyDescent="0.2">
      <c r="B4535" s="109"/>
    </row>
    <row r="4536" spans="2:2" x14ac:dyDescent="0.2">
      <c r="B4536" s="109"/>
    </row>
    <row r="4537" spans="2:2" x14ac:dyDescent="0.2">
      <c r="B4537" s="109"/>
    </row>
    <row r="4538" spans="2:2" x14ac:dyDescent="0.2">
      <c r="B4538" s="109"/>
    </row>
    <row r="4539" spans="2:2" x14ac:dyDescent="0.2">
      <c r="B4539" s="109"/>
    </row>
    <row r="4540" spans="2:2" x14ac:dyDescent="0.2">
      <c r="B4540" s="109"/>
    </row>
    <row r="4541" spans="2:2" x14ac:dyDescent="0.2">
      <c r="B4541" s="109"/>
    </row>
    <row r="4542" spans="2:2" x14ac:dyDescent="0.2">
      <c r="B4542" s="109"/>
    </row>
    <row r="4543" spans="2:2" x14ac:dyDescent="0.2">
      <c r="B4543" s="109"/>
    </row>
    <row r="4544" spans="2:2" x14ac:dyDescent="0.2">
      <c r="B4544" s="109"/>
    </row>
    <row r="4545" spans="2:2" x14ac:dyDescent="0.2">
      <c r="B4545" s="109"/>
    </row>
    <row r="4546" spans="2:2" x14ac:dyDescent="0.2">
      <c r="B4546" s="109"/>
    </row>
    <row r="4547" spans="2:2" x14ac:dyDescent="0.2">
      <c r="B4547" s="109"/>
    </row>
    <row r="4548" spans="2:2" x14ac:dyDescent="0.2">
      <c r="B4548" s="109"/>
    </row>
    <row r="4549" spans="2:2" x14ac:dyDescent="0.2">
      <c r="B4549" s="109"/>
    </row>
    <row r="4550" spans="2:2" x14ac:dyDescent="0.2">
      <c r="B4550" s="109"/>
    </row>
    <row r="4551" spans="2:2" x14ac:dyDescent="0.2">
      <c r="B4551" s="109"/>
    </row>
    <row r="4552" spans="2:2" x14ac:dyDescent="0.2">
      <c r="B4552" s="109"/>
    </row>
    <row r="4553" spans="2:2" x14ac:dyDescent="0.2">
      <c r="B4553" s="109"/>
    </row>
    <row r="4554" spans="2:2" x14ac:dyDescent="0.2">
      <c r="B4554" s="109"/>
    </row>
    <row r="4555" spans="2:2" x14ac:dyDescent="0.2">
      <c r="B4555" s="109"/>
    </row>
    <row r="4556" spans="2:2" x14ac:dyDescent="0.2">
      <c r="B4556" s="109"/>
    </row>
    <row r="4557" spans="2:2" x14ac:dyDescent="0.2">
      <c r="B4557" s="109"/>
    </row>
    <row r="4558" spans="2:2" x14ac:dyDescent="0.2">
      <c r="B4558" s="109"/>
    </row>
    <row r="4559" spans="2:2" x14ac:dyDescent="0.2">
      <c r="B4559" s="109"/>
    </row>
    <row r="4560" spans="2:2" x14ac:dyDescent="0.2">
      <c r="B4560" s="109"/>
    </row>
    <row r="4561" spans="2:2" x14ac:dyDescent="0.2">
      <c r="B4561" s="109"/>
    </row>
    <row r="4562" spans="2:2" x14ac:dyDescent="0.2">
      <c r="B4562" s="109"/>
    </row>
    <row r="4563" spans="2:2" x14ac:dyDescent="0.2">
      <c r="B4563" s="109"/>
    </row>
    <row r="4564" spans="2:2" x14ac:dyDescent="0.2">
      <c r="B4564" s="109"/>
    </row>
    <row r="4565" spans="2:2" x14ac:dyDescent="0.2">
      <c r="B4565" s="109"/>
    </row>
    <row r="4566" spans="2:2" x14ac:dyDescent="0.2">
      <c r="B4566" s="109"/>
    </row>
    <row r="4567" spans="2:2" x14ac:dyDescent="0.2">
      <c r="B4567" s="109"/>
    </row>
    <row r="4568" spans="2:2" x14ac:dyDescent="0.2">
      <c r="B4568" s="109"/>
    </row>
    <row r="4569" spans="2:2" x14ac:dyDescent="0.2">
      <c r="B4569" s="109"/>
    </row>
    <row r="4570" spans="2:2" x14ac:dyDescent="0.2">
      <c r="B4570" s="109"/>
    </row>
    <row r="4571" spans="2:2" x14ac:dyDescent="0.2">
      <c r="B4571" s="109"/>
    </row>
    <row r="4572" spans="2:2" x14ac:dyDescent="0.2">
      <c r="B4572" s="109"/>
    </row>
    <row r="4573" spans="2:2" x14ac:dyDescent="0.2">
      <c r="B4573" s="109"/>
    </row>
    <row r="4574" spans="2:2" x14ac:dyDescent="0.2">
      <c r="B4574" s="109"/>
    </row>
    <row r="4575" spans="2:2" x14ac:dyDescent="0.2">
      <c r="B4575" s="109"/>
    </row>
    <row r="4576" spans="2:2" x14ac:dyDescent="0.2">
      <c r="B4576" s="109"/>
    </row>
    <row r="4577" spans="2:2" x14ac:dyDescent="0.2">
      <c r="B4577" s="109"/>
    </row>
    <row r="4578" spans="2:2" x14ac:dyDescent="0.2">
      <c r="B4578" s="109"/>
    </row>
    <row r="4579" spans="2:2" x14ac:dyDescent="0.2">
      <c r="B4579" s="109"/>
    </row>
    <row r="4580" spans="2:2" x14ac:dyDescent="0.2">
      <c r="B4580" s="109"/>
    </row>
    <row r="4581" spans="2:2" x14ac:dyDescent="0.2">
      <c r="B4581" s="109"/>
    </row>
    <row r="4582" spans="2:2" x14ac:dyDescent="0.2">
      <c r="B4582" s="109"/>
    </row>
    <row r="4583" spans="2:2" x14ac:dyDescent="0.2">
      <c r="B4583" s="109"/>
    </row>
    <row r="4584" spans="2:2" x14ac:dyDescent="0.2">
      <c r="B4584" s="109"/>
    </row>
    <row r="4585" spans="2:2" x14ac:dyDescent="0.2">
      <c r="B4585" s="109"/>
    </row>
    <row r="4586" spans="2:2" x14ac:dyDescent="0.2">
      <c r="B4586" s="109"/>
    </row>
    <row r="4587" spans="2:2" x14ac:dyDescent="0.2">
      <c r="B4587" s="109"/>
    </row>
    <row r="4588" spans="2:2" x14ac:dyDescent="0.2">
      <c r="B4588" s="109"/>
    </row>
    <row r="4589" spans="2:2" x14ac:dyDescent="0.2">
      <c r="B4589" s="109"/>
    </row>
    <row r="4590" spans="2:2" x14ac:dyDescent="0.2">
      <c r="B4590" s="109"/>
    </row>
    <row r="4591" spans="2:2" x14ac:dyDescent="0.2">
      <c r="B4591" s="109"/>
    </row>
    <row r="4592" spans="2:2" x14ac:dyDescent="0.2">
      <c r="B4592" s="109"/>
    </row>
    <row r="4593" spans="2:2" x14ac:dyDescent="0.2">
      <c r="B4593" s="109"/>
    </row>
    <row r="4594" spans="2:2" x14ac:dyDescent="0.2">
      <c r="B4594" s="109"/>
    </row>
    <row r="4595" spans="2:2" x14ac:dyDescent="0.2">
      <c r="B4595" s="109"/>
    </row>
    <row r="4596" spans="2:2" x14ac:dyDescent="0.2">
      <c r="B4596" s="109"/>
    </row>
    <row r="4597" spans="2:2" x14ac:dyDescent="0.2">
      <c r="B4597" s="109"/>
    </row>
    <row r="4598" spans="2:2" x14ac:dyDescent="0.2">
      <c r="B4598" s="109"/>
    </row>
    <row r="4599" spans="2:2" x14ac:dyDescent="0.2">
      <c r="B4599" s="109"/>
    </row>
    <row r="4600" spans="2:2" x14ac:dyDescent="0.2">
      <c r="B4600" s="109"/>
    </row>
    <row r="4601" spans="2:2" x14ac:dyDescent="0.2">
      <c r="B4601" s="109"/>
    </row>
    <row r="4602" spans="2:2" x14ac:dyDescent="0.2">
      <c r="B4602" s="109"/>
    </row>
    <row r="4603" spans="2:2" x14ac:dyDescent="0.2">
      <c r="B4603" s="109"/>
    </row>
    <row r="4604" spans="2:2" x14ac:dyDescent="0.2">
      <c r="B4604" s="109"/>
    </row>
    <row r="4605" spans="2:2" x14ac:dyDescent="0.2">
      <c r="B4605" s="109"/>
    </row>
    <row r="4606" spans="2:2" x14ac:dyDescent="0.2">
      <c r="B4606" s="109"/>
    </row>
    <row r="4607" spans="2:2" x14ac:dyDescent="0.2">
      <c r="B4607" s="109"/>
    </row>
    <row r="4608" spans="2:2" x14ac:dyDescent="0.2">
      <c r="B4608" s="109"/>
    </row>
    <row r="4609" spans="2:2" x14ac:dyDescent="0.2">
      <c r="B4609" s="109"/>
    </row>
    <row r="4610" spans="2:2" x14ac:dyDescent="0.2">
      <c r="B4610" s="109"/>
    </row>
    <row r="4611" spans="2:2" x14ac:dyDescent="0.2">
      <c r="B4611" s="109"/>
    </row>
    <row r="4612" spans="2:2" x14ac:dyDescent="0.2">
      <c r="B4612" s="109"/>
    </row>
    <row r="4613" spans="2:2" x14ac:dyDescent="0.2">
      <c r="B4613" s="109"/>
    </row>
    <row r="4614" spans="2:2" x14ac:dyDescent="0.2">
      <c r="B4614" s="109"/>
    </row>
    <row r="4615" spans="2:2" x14ac:dyDescent="0.2">
      <c r="B4615" s="109"/>
    </row>
    <row r="4616" spans="2:2" x14ac:dyDescent="0.2">
      <c r="B4616" s="109"/>
    </row>
    <row r="4617" spans="2:2" x14ac:dyDescent="0.2">
      <c r="B4617" s="109"/>
    </row>
    <row r="4618" spans="2:2" x14ac:dyDescent="0.2">
      <c r="B4618" s="109"/>
    </row>
    <row r="4619" spans="2:2" x14ac:dyDescent="0.2">
      <c r="B4619" s="109"/>
    </row>
    <row r="4620" spans="2:2" x14ac:dyDescent="0.2">
      <c r="B4620" s="109"/>
    </row>
    <row r="4621" spans="2:2" x14ac:dyDescent="0.2">
      <c r="B4621" s="109"/>
    </row>
    <row r="4622" spans="2:2" x14ac:dyDescent="0.2">
      <c r="B4622" s="109"/>
    </row>
    <row r="4623" spans="2:2" x14ac:dyDescent="0.2">
      <c r="B4623" s="109"/>
    </row>
    <row r="4624" spans="2:2" x14ac:dyDescent="0.2">
      <c r="B4624" s="109"/>
    </row>
    <row r="4625" spans="2:2" x14ac:dyDescent="0.2">
      <c r="B4625" s="109"/>
    </row>
    <row r="4626" spans="2:2" x14ac:dyDescent="0.2">
      <c r="B4626" s="109"/>
    </row>
    <row r="4627" spans="2:2" x14ac:dyDescent="0.2">
      <c r="B4627" s="109"/>
    </row>
    <row r="4628" spans="2:2" x14ac:dyDescent="0.2">
      <c r="B4628" s="109"/>
    </row>
    <row r="4629" spans="2:2" x14ac:dyDescent="0.2">
      <c r="B4629" s="109"/>
    </row>
    <row r="4630" spans="2:2" x14ac:dyDescent="0.2">
      <c r="B4630" s="109"/>
    </row>
    <row r="4631" spans="2:2" x14ac:dyDescent="0.2">
      <c r="B4631" s="109"/>
    </row>
    <row r="4632" spans="2:2" x14ac:dyDescent="0.2">
      <c r="B4632" s="109"/>
    </row>
    <row r="4633" spans="2:2" x14ac:dyDescent="0.2">
      <c r="B4633" s="109"/>
    </row>
    <row r="4634" spans="2:2" x14ac:dyDescent="0.2">
      <c r="B4634" s="109"/>
    </row>
    <row r="4635" spans="2:2" x14ac:dyDescent="0.2">
      <c r="B4635" s="109"/>
    </row>
    <row r="4636" spans="2:2" x14ac:dyDescent="0.2">
      <c r="B4636" s="109"/>
    </row>
    <row r="4637" spans="2:2" x14ac:dyDescent="0.2">
      <c r="B4637" s="109"/>
    </row>
    <row r="4638" spans="2:2" x14ac:dyDescent="0.2">
      <c r="B4638" s="109"/>
    </row>
    <row r="4639" spans="2:2" x14ac:dyDescent="0.2">
      <c r="B4639" s="109"/>
    </row>
    <row r="4640" spans="2:2" x14ac:dyDescent="0.2">
      <c r="B4640" s="109"/>
    </row>
    <row r="4641" spans="2:2" x14ac:dyDescent="0.2">
      <c r="B4641" s="109"/>
    </row>
    <row r="4642" spans="2:2" x14ac:dyDescent="0.2">
      <c r="B4642" s="109"/>
    </row>
    <row r="4643" spans="2:2" x14ac:dyDescent="0.2">
      <c r="B4643" s="109"/>
    </row>
    <row r="4644" spans="2:2" x14ac:dyDescent="0.2">
      <c r="B4644" s="109"/>
    </row>
    <row r="4645" spans="2:2" x14ac:dyDescent="0.2">
      <c r="B4645" s="109"/>
    </row>
    <row r="4646" spans="2:2" x14ac:dyDescent="0.2">
      <c r="B4646" s="109"/>
    </row>
    <row r="4647" spans="2:2" x14ac:dyDescent="0.2">
      <c r="B4647" s="109"/>
    </row>
    <row r="4648" spans="2:2" x14ac:dyDescent="0.2">
      <c r="B4648" s="109"/>
    </row>
    <row r="4649" spans="2:2" x14ac:dyDescent="0.2">
      <c r="B4649" s="109"/>
    </row>
    <row r="4650" spans="2:2" x14ac:dyDescent="0.2">
      <c r="B4650" s="109"/>
    </row>
    <row r="4651" spans="2:2" x14ac:dyDescent="0.2">
      <c r="B4651" s="109"/>
    </row>
    <row r="4652" spans="2:2" x14ac:dyDescent="0.2">
      <c r="B4652" s="109"/>
    </row>
    <row r="4653" spans="2:2" x14ac:dyDescent="0.2">
      <c r="B4653" s="109"/>
    </row>
    <row r="4654" spans="2:2" x14ac:dyDescent="0.2">
      <c r="B4654" s="109"/>
    </row>
    <row r="4655" spans="2:2" x14ac:dyDescent="0.2">
      <c r="B4655" s="109"/>
    </row>
    <row r="4656" spans="2:2" x14ac:dyDescent="0.2">
      <c r="B4656" s="109"/>
    </row>
    <row r="4657" spans="2:2" x14ac:dyDescent="0.2">
      <c r="B4657" s="109"/>
    </row>
    <row r="4658" spans="2:2" x14ac:dyDescent="0.2">
      <c r="B4658" s="109"/>
    </row>
    <row r="4659" spans="2:2" x14ac:dyDescent="0.2">
      <c r="B4659" s="109"/>
    </row>
    <row r="4660" spans="2:2" x14ac:dyDescent="0.2">
      <c r="B4660" s="109"/>
    </row>
    <row r="4661" spans="2:2" x14ac:dyDescent="0.2">
      <c r="B4661" s="109"/>
    </row>
    <row r="4662" spans="2:2" x14ac:dyDescent="0.2">
      <c r="B4662" s="109"/>
    </row>
    <row r="4663" spans="2:2" x14ac:dyDescent="0.2">
      <c r="B4663" s="109"/>
    </row>
    <row r="4664" spans="2:2" x14ac:dyDescent="0.2">
      <c r="B4664" s="109"/>
    </row>
    <row r="4665" spans="2:2" x14ac:dyDescent="0.2">
      <c r="B4665" s="109"/>
    </row>
    <row r="4666" spans="2:2" x14ac:dyDescent="0.2">
      <c r="B4666" s="109"/>
    </row>
    <row r="4667" spans="2:2" x14ac:dyDescent="0.2">
      <c r="B4667" s="109"/>
    </row>
    <row r="4668" spans="2:2" x14ac:dyDescent="0.2">
      <c r="B4668" s="109"/>
    </row>
    <row r="4669" spans="2:2" x14ac:dyDescent="0.2">
      <c r="B4669" s="109"/>
    </row>
    <row r="4670" spans="2:2" x14ac:dyDescent="0.2">
      <c r="B4670" s="109"/>
    </row>
    <row r="4671" spans="2:2" x14ac:dyDescent="0.2">
      <c r="B4671" s="109"/>
    </row>
    <row r="4672" spans="2:2" x14ac:dyDescent="0.2">
      <c r="B4672" s="109"/>
    </row>
    <row r="4673" spans="2:2" x14ac:dyDescent="0.2">
      <c r="B4673" s="109"/>
    </row>
    <row r="4674" spans="2:2" x14ac:dyDescent="0.2">
      <c r="B4674" s="109"/>
    </row>
    <row r="4675" spans="2:2" x14ac:dyDescent="0.2">
      <c r="B4675" s="109"/>
    </row>
    <row r="4676" spans="2:2" x14ac:dyDescent="0.2">
      <c r="B4676" s="109"/>
    </row>
    <row r="4677" spans="2:2" x14ac:dyDescent="0.2">
      <c r="B4677" s="109"/>
    </row>
    <row r="4678" spans="2:2" x14ac:dyDescent="0.2">
      <c r="B4678" s="109"/>
    </row>
    <row r="4679" spans="2:2" x14ac:dyDescent="0.2">
      <c r="B4679" s="109"/>
    </row>
    <row r="4680" spans="2:2" x14ac:dyDescent="0.2">
      <c r="B4680" s="109"/>
    </row>
    <row r="4681" spans="2:2" x14ac:dyDescent="0.2">
      <c r="B4681" s="109"/>
    </row>
    <row r="4682" spans="2:2" x14ac:dyDescent="0.2">
      <c r="B4682" s="109"/>
    </row>
    <row r="4683" spans="2:2" x14ac:dyDescent="0.2">
      <c r="B4683" s="109"/>
    </row>
    <row r="4684" spans="2:2" x14ac:dyDescent="0.2">
      <c r="B4684" s="109"/>
    </row>
    <row r="4685" spans="2:2" x14ac:dyDescent="0.2">
      <c r="B4685" s="109"/>
    </row>
    <row r="4686" spans="2:2" x14ac:dyDescent="0.2">
      <c r="B4686" s="109"/>
    </row>
    <row r="4687" spans="2:2" x14ac:dyDescent="0.2">
      <c r="B4687" s="109"/>
    </row>
    <row r="4688" spans="2:2" x14ac:dyDescent="0.2">
      <c r="B4688" s="109"/>
    </row>
    <row r="4689" spans="2:2" x14ac:dyDescent="0.2">
      <c r="B4689" s="109"/>
    </row>
    <row r="4690" spans="2:2" x14ac:dyDescent="0.2">
      <c r="B4690" s="109"/>
    </row>
    <row r="4691" spans="2:2" x14ac:dyDescent="0.2">
      <c r="B4691" s="109"/>
    </row>
    <row r="4692" spans="2:2" x14ac:dyDescent="0.2">
      <c r="B4692" s="109"/>
    </row>
    <row r="4693" spans="2:2" x14ac:dyDescent="0.2">
      <c r="B4693" s="109"/>
    </row>
    <row r="4694" spans="2:2" x14ac:dyDescent="0.2">
      <c r="B4694" s="109"/>
    </row>
    <row r="4695" spans="2:2" x14ac:dyDescent="0.2">
      <c r="B4695" s="109"/>
    </row>
    <row r="4696" spans="2:2" x14ac:dyDescent="0.2">
      <c r="B4696" s="109"/>
    </row>
    <row r="4697" spans="2:2" x14ac:dyDescent="0.2">
      <c r="B4697" s="109"/>
    </row>
    <row r="4698" spans="2:2" x14ac:dyDescent="0.2">
      <c r="B4698" s="109"/>
    </row>
    <row r="4699" spans="2:2" x14ac:dyDescent="0.2">
      <c r="B4699" s="109"/>
    </row>
    <row r="4700" spans="2:2" x14ac:dyDescent="0.2">
      <c r="B4700" s="109"/>
    </row>
    <row r="4701" spans="2:2" x14ac:dyDescent="0.2">
      <c r="B4701" s="109"/>
    </row>
    <row r="4702" spans="2:2" x14ac:dyDescent="0.2">
      <c r="B4702" s="109"/>
    </row>
    <row r="4703" spans="2:2" x14ac:dyDescent="0.2">
      <c r="B4703" s="109"/>
    </row>
    <row r="4704" spans="2:2" x14ac:dyDescent="0.2">
      <c r="B4704" s="109"/>
    </row>
    <row r="4705" spans="2:2" x14ac:dyDescent="0.2">
      <c r="B4705" s="109"/>
    </row>
    <row r="4706" spans="2:2" x14ac:dyDescent="0.2">
      <c r="B4706" s="109"/>
    </row>
    <row r="4707" spans="2:2" x14ac:dyDescent="0.2">
      <c r="B4707" s="109"/>
    </row>
    <row r="4708" spans="2:2" x14ac:dyDescent="0.2">
      <c r="B4708" s="109"/>
    </row>
    <row r="4709" spans="2:2" x14ac:dyDescent="0.2">
      <c r="B4709" s="109"/>
    </row>
    <row r="4710" spans="2:2" x14ac:dyDescent="0.2">
      <c r="B4710" s="109"/>
    </row>
    <row r="4711" spans="2:2" x14ac:dyDescent="0.2">
      <c r="B4711" s="109"/>
    </row>
    <row r="4712" spans="2:2" x14ac:dyDescent="0.2">
      <c r="B4712" s="109"/>
    </row>
    <row r="4713" spans="2:2" x14ac:dyDescent="0.2">
      <c r="B4713" s="109"/>
    </row>
    <row r="4714" spans="2:2" x14ac:dyDescent="0.2">
      <c r="B4714" s="109"/>
    </row>
    <row r="4715" spans="2:2" x14ac:dyDescent="0.2">
      <c r="B4715" s="109"/>
    </row>
    <row r="4716" spans="2:2" x14ac:dyDescent="0.2">
      <c r="B4716" s="109"/>
    </row>
    <row r="4717" spans="2:2" x14ac:dyDescent="0.2">
      <c r="B4717" s="109"/>
    </row>
    <row r="4718" spans="2:2" x14ac:dyDescent="0.2">
      <c r="B4718" s="109"/>
    </row>
    <row r="4719" spans="2:2" x14ac:dyDescent="0.2">
      <c r="B4719" s="109"/>
    </row>
    <row r="4720" spans="2:2" x14ac:dyDescent="0.2">
      <c r="B4720" s="109"/>
    </row>
    <row r="4721" spans="2:2" x14ac:dyDescent="0.2">
      <c r="B4721" s="109"/>
    </row>
    <row r="4722" spans="2:2" x14ac:dyDescent="0.2">
      <c r="B4722" s="109"/>
    </row>
    <row r="4723" spans="2:2" x14ac:dyDescent="0.2">
      <c r="B4723" s="109"/>
    </row>
    <row r="4724" spans="2:2" x14ac:dyDescent="0.2">
      <c r="B4724" s="109"/>
    </row>
    <row r="4725" spans="2:2" x14ac:dyDescent="0.2">
      <c r="B4725" s="109"/>
    </row>
    <row r="4726" spans="2:2" x14ac:dyDescent="0.2">
      <c r="B4726" s="109"/>
    </row>
    <row r="4727" spans="2:2" x14ac:dyDescent="0.2">
      <c r="B4727" s="109"/>
    </row>
    <row r="4728" spans="2:2" x14ac:dyDescent="0.2">
      <c r="B4728" s="109"/>
    </row>
    <row r="4729" spans="2:2" x14ac:dyDescent="0.2">
      <c r="B4729" s="109"/>
    </row>
    <row r="4730" spans="2:2" x14ac:dyDescent="0.2">
      <c r="B4730" s="109"/>
    </row>
    <row r="4731" spans="2:2" x14ac:dyDescent="0.2">
      <c r="B4731" s="109"/>
    </row>
    <row r="4732" spans="2:2" x14ac:dyDescent="0.2">
      <c r="B4732" s="109"/>
    </row>
    <row r="4733" spans="2:2" x14ac:dyDescent="0.2">
      <c r="B4733" s="109"/>
    </row>
    <row r="4734" spans="2:2" x14ac:dyDescent="0.2">
      <c r="B4734" s="109"/>
    </row>
    <row r="4735" spans="2:2" x14ac:dyDescent="0.2">
      <c r="B4735" s="109"/>
    </row>
    <row r="4736" spans="2:2" x14ac:dyDescent="0.2">
      <c r="B4736" s="109"/>
    </row>
    <row r="4737" spans="2:2" x14ac:dyDescent="0.2">
      <c r="B4737" s="109"/>
    </row>
    <row r="4738" spans="2:2" x14ac:dyDescent="0.2">
      <c r="B4738" s="109"/>
    </row>
    <row r="4739" spans="2:2" x14ac:dyDescent="0.2">
      <c r="B4739" s="109"/>
    </row>
    <row r="4740" spans="2:2" x14ac:dyDescent="0.2">
      <c r="B4740" s="109"/>
    </row>
    <row r="4741" spans="2:2" x14ac:dyDescent="0.2">
      <c r="B4741" s="109"/>
    </row>
    <row r="4742" spans="2:2" x14ac:dyDescent="0.2">
      <c r="B4742" s="109"/>
    </row>
    <row r="4743" spans="2:2" x14ac:dyDescent="0.2">
      <c r="B4743" s="109"/>
    </row>
    <row r="4744" spans="2:2" x14ac:dyDescent="0.2">
      <c r="B4744" s="109"/>
    </row>
    <row r="4745" spans="2:2" x14ac:dyDescent="0.2">
      <c r="B4745" s="109"/>
    </row>
    <row r="4746" spans="2:2" x14ac:dyDescent="0.2">
      <c r="B4746" s="109"/>
    </row>
    <row r="4747" spans="2:2" x14ac:dyDescent="0.2">
      <c r="B4747" s="109"/>
    </row>
    <row r="4748" spans="2:2" x14ac:dyDescent="0.2">
      <c r="B4748" s="109"/>
    </row>
    <row r="4749" spans="2:2" x14ac:dyDescent="0.2">
      <c r="B4749" s="109"/>
    </row>
    <row r="4750" spans="2:2" x14ac:dyDescent="0.2">
      <c r="B4750" s="109"/>
    </row>
    <row r="4751" spans="2:2" x14ac:dyDescent="0.2">
      <c r="B4751" s="109"/>
    </row>
    <row r="4752" spans="2:2" x14ac:dyDescent="0.2">
      <c r="B4752" s="109"/>
    </row>
    <row r="4753" spans="2:2" x14ac:dyDescent="0.2">
      <c r="B4753" s="109"/>
    </row>
    <row r="4754" spans="2:2" x14ac:dyDescent="0.2">
      <c r="B4754" s="109"/>
    </row>
    <row r="4755" spans="2:2" x14ac:dyDescent="0.2">
      <c r="B4755" s="109"/>
    </row>
    <row r="4756" spans="2:2" x14ac:dyDescent="0.2">
      <c r="B4756" s="109"/>
    </row>
    <row r="4757" spans="2:2" x14ac:dyDescent="0.2">
      <c r="B4757" s="109"/>
    </row>
    <row r="4758" spans="2:2" x14ac:dyDescent="0.2">
      <c r="B4758" s="109"/>
    </row>
    <row r="4759" spans="2:2" x14ac:dyDescent="0.2">
      <c r="B4759" s="109"/>
    </row>
    <row r="4760" spans="2:2" x14ac:dyDescent="0.2">
      <c r="B4760" s="109"/>
    </row>
    <row r="4761" spans="2:2" x14ac:dyDescent="0.2">
      <c r="B4761" s="109"/>
    </row>
    <row r="4762" spans="2:2" x14ac:dyDescent="0.2">
      <c r="B4762" s="109"/>
    </row>
    <row r="4763" spans="2:2" x14ac:dyDescent="0.2">
      <c r="B4763" s="109"/>
    </row>
    <row r="4764" spans="2:2" x14ac:dyDescent="0.2">
      <c r="B4764" s="109"/>
    </row>
    <row r="4765" spans="2:2" x14ac:dyDescent="0.2">
      <c r="B4765" s="109"/>
    </row>
    <row r="4766" spans="2:2" x14ac:dyDescent="0.2">
      <c r="B4766" s="109"/>
    </row>
    <row r="4767" spans="2:2" x14ac:dyDescent="0.2">
      <c r="B4767" s="109"/>
    </row>
    <row r="4768" spans="2:2" x14ac:dyDescent="0.2">
      <c r="B4768" s="109"/>
    </row>
    <row r="4769" spans="2:2" x14ac:dyDescent="0.2">
      <c r="B4769" s="109"/>
    </row>
    <row r="4770" spans="2:2" x14ac:dyDescent="0.2">
      <c r="B4770" s="109"/>
    </row>
    <row r="4771" spans="2:2" x14ac:dyDescent="0.2">
      <c r="B4771" s="109"/>
    </row>
    <row r="4772" spans="2:2" x14ac:dyDescent="0.2">
      <c r="B4772" s="109"/>
    </row>
    <row r="4773" spans="2:2" x14ac:dyDescent="0.2">
      <c r="B4773" s="109"/>
    </row>
    <row r="4774" spans="2:2" x14ac:dyDescent="0.2">
      <c r="B4774" s="109"/>
    </row>
    <row r="4775" spans="2:2" x14ac:dyDescent="0.2">
      <c r="B4775" s="109"/>
    </row>
    <row r="4776" spans="2:2" x14ac:dyDescent="0.2">
      <c r="B4776" s="109"/>
    </row>
    <row r="4777" spans="2:2" x14ac:dyDescent="0.2">
      <c r="B4777" s="109"/>
    </row>
    <row r="4778" spans="2:2" x14ac:dyDescent="0.2">
      <c r="B4778" s="109"/>
    </row>
    <row r="4779" spans="2:2" x14ac:dyDescent="0.2">
      <c r="B4779" s="109"/>
    </row>
    <row r="4780" spans="2:2" x14ac:dyDescent="0.2">
      <c r="B4780" s="109"/>
    </row>
    <row r="4781" spans="2:2" x14ac:dyDescent="0.2">
      <c r="B4781" s="109"/>
    </row>
    <row r="4782" spans="2:2" x14ac:dyDescent="0.2">
      <c r="B4782" s="109"/>
    </row>
    <row r="4783" spans="2:2" x14ac:dyDescent="0.2">
      <c r="B4783" s="109"/>
    </row>
    <row r="4784" spans="2:2" x14ac:dyDescent="0.2">
      <c r="B4784" s="109"/>
    </row>
    <row r="4785" spans="2:2" x14ac:dyDescent="0.2">
      <c r="B4785" s="109"/>
    </row>
    <row r="4786" spans="2:2" x14ac:dyDescent="0.2">
      <c r="B4786" s="109"/>
    </row>
    <row r="4787" spans="2:2" x14ac:dyDescent="0.2">
      <c r="B4787" s="109"/>
    </row>
    <row r="4788" spans="2:2" x14ac:dyDescent="0.2">
      <c r="B4788" s="109"/>
    </row>
    <row r="4789" spans="2:2" x14ac:dyDescent="0.2">
      <c r="B4789" s="109"/>
    </row>
    <row r="4790" spans="2:2" x14ac:dyDescent="0.2">
      <c r="B4790" s="109"/>
    </row>
    <row r="4791" spans="2:2" x14ac:dyDescent="0.2">
      <c r="B4791" s="109"/>
    </row>
    <row r="4792" spans="2:2" x14ac:dyDescent="0.2">
      <c r="B4792" s="109"/>
    </row>
    <row r="4793" spans="2:2" x14ac:dyDescent="0.2">
      <c r="B4793" s="109"/>
    </row>
    <row r="4794" spans="2:2" x14ac:dyDescent="0.2">
      <c r="B4794" s="109"/>
    </row>
    <row r="4795" spans="2:2" x14ac:dyDescent="0.2">
      <c r="B4795" s="109"/>
    </row>
    <row r="4796" spans="2:2" x14ac:dyDescent="0.2">
      <c r="B4796" s="109"/>
    </row>
    <row r="4797" spans="2:2" x14ac:dyDescent="0.2">
      <c r="B4797" s="109"/>
    </row>
    <row r="4798" spans="2:2" x14ac:dyDescent="0.2">
      <c r="B4798" s="109"/>
    </row>
    <row r="4799" spans="2:2" x14ac:dyDescent="0.2">
      <c r="B4799" s="109"/>
    </row>
    <row r="4800" spans="2:2" x14ac:dyDescent="0.2">
      <c r="B4800" s="109"/>
    </row>
    <row r="4801" spans="2:2" x14ac:dyDescent="0.2">
      <c r="B4801" s="109"/>
    </row>
    <row r="4802" spans="2:2" x14ac:dyDescent="0.2">
      <c r="B4802" s="109"/>
    </row>
    <row r="4803" spans="2:2" x14ac:dyDescent="0.2">
      <c r="B4803" s="109"/>
    </row>
    <row r="4804" spans="2:2" x14ac:dyDescent="0.2">
      <c r="B4804" s="109"/>
    </row>
    <row r="4805" spans="2:2" x14ac:dyDescent="0.2">
      <c r="B4805" s="109"/>
    </row>
    <row r="4806" spans="2:2" x14ac:dyDescent="0.2">
      <c r="B4806" s="109"/>
    </row>
    <row r="4807" spans="2:2" x14ac:dyDescent="0.2">
      <c r="B4807" s="109"/>
    </row>
    <row r="4808" spans="2:2" x14ac:dyDescent="0.2">
      <c r="B4808" s="109"/>
    </row>
    <row r="4809" spans="2:2" x14ac:dyDescent="0.2">
      <c r="B4809" s="109"/>
    </row>
    <row r="4810" spans="2:2" x14ac:dyDescent="0.2">
      <c r="B4810" s="109"/>
    </row>
    <row r="4811" spans="2:2" x14ac:dyDescent="0.2">
      <c r="B4811" s="109"/>
    </row>
    <row r="4812" spans="2:2" x14ac:dyDescent="0.2">
      <c r="B4812" s="109"/>
    </row>
    <row r="4813" spans="2:2" x14ac:dyDescent="0.2">
      <c r="B4813" s="109"/>
    </row>
    <row r="4814" spans="2:2" x14ac:dyDescent="0.2">
      <c r="B4814" s="109"/>
    </row>
    <row r="4815" spans="2:2" x14ac:dyDescent="0.2">
      <c r="B4815" s="109"/>
    </row>
    <row r="4816" spans="2:2" x14ac:dyDescent="0.2">
      <c r="B4816" s="109"/>
    </row>
    <row r="4817" spans="2:2" x14ac:dyDescent="0.2">
      <c r="B4817" s="109"/>
    </row>
    <row r="4818" spans="2:2" x14ac:dyDescent="0.2">
      <c r="B4818" s="109"/>
    </row>
    <row r="4819" spans="2:2" x14ac:dyDescent="0.2">
      <c r="B4819" s="109"/>
    </row>
    <row r="4820" spans="2:2" x14ac:dyDescent="0.2">
      <c r="B4820" s="109"/>
    </row>
    <row r="4821" spans="2:2" x14ac:dyDescent="0.2">
      <c r="B4821" s="109"/>
    </row>
    <row r="4822" spans="2:2" x14ac:dyDescent="0.2">
      <c r="B4822" s="109"/>
    </row>
    <row r="4823" spans="2:2" x14ac:dyDescent="0.2">
      <c r="B4823" s="109"/>
    </row>
    <row r="4824" spans="2:2" x14ac:dyDescent="0.2">
      <c r="B4824" s="109"/>
    </row>
    <row r="4825" spans="2:2" x14ac:dyDescent="0.2">
      <c r="B4825" s="109"/>
    </row>
    <row r="4826" spans="2:2" x14ac:dyDescent="0.2">
      <c r="B4826" s="109"/>
    </row>
    <row r="4827" spans="2:2" x14ac:dyDescent="0.2">
      <c r="B4827" s="109"/>
    </row>
    <row r="4828" spans="2:2" x14ac:dyDescent="0.2">
      <c r="B4828" s="109"/>
    </row>
    <row r="4829" spans="2:2" x14ac:dyDescent="0.2">
      <c r="B4829" s="109"/>
    </row>
    <row r="4830" spans="2:2" x14ac:dyDescent="0.2">
      <c r="B4830" s="109"/>
    </row>
    <row r="4831" spans="2:2" x14ac:dyDescent="0.2">
      <c r="B4831" s="109"/>
    </row>
    <row r="4832" spans="2:2" x14ac:dyDescent="0.2">
      <c r="B4832" s="109"/>
    </row>
    <row r="4833" spans="2:2" x14ac:dyDescent="0.2">
      <c r="B4833" s="109"/>
    </row>
    <row r="4834" spans="2:2" x14ac:dyDescent="0.2">
      <c r="B4834" s="109"/>
    </row>
    <row r="4835" spans="2:2" x14ac:dyDescent="0.2">
      <c r="B4835" s="109"/>
    </row>
    <row r="4836" spans="2:2" x14ac:dyDescent="0.2">
      <c r="B4836" s="109"/>
    </row>
    <row r="4837" spans="2:2" x14ac:dyDescent="0.2">
      <c r="B4837" s="109"/>
    </row>
    <row r="4838" spans="2:2" x14ac:dyDescent="0.2">
      <c r="B4838" s="109"/>
    </row>
    <row r="4839" spans="2:2" x14ac:dyDescent="0.2">
      <c r="B4839" s="109"/>
    </row>
    <row r="4840" spans="2:2" x14ac:dyDescent="0.2">
      <c r="B4840" s="109"/>
    </row>
    <row r="4841" spans="2:2" x14ac:dyDescent="0.2">
      <c r="B4841" s="109"/>
    </row>
    <row r="4842" spans="2:2" x14ac:dyDescent="0.2">
      <c r="B4842" s="109"/>
    </row>
    <row r="4843" spans="2:2" x14ac:dyDescent="0.2">
      <c r="B4843" s="109"/>
    </row>
    <row r="4844" spans="2:2" x14ac:dyDescent="0.2">
      <c r="B4844" s="109"/>
    </row>
    <row r="4845" spans="2:2" x14ac:dyDescent="0.2">
      <c r="B4845" s="109"/>
    </row>
    <row r="4846" spans="2:2" x14ac:dyDescent="0.2">
      <c r="B4846" s="109"/>
    </row>
    <row r="4847" spans="2:2" x14ac:dyDescent="0.2">
      <c r="B4847" s="109"/>
    </row>
    <row r="4848" spans="2:2" x14ac:dyDescent="0.2">
      <c r="B4848" s="109"/>
    </row>
    <row r="4849" spans="2:2" x14ac:dyDescent="0.2">
      <c r="B4849" s="109"/>
    </row>
    <row r="4850" spans="2:2" x14ac:dyDescent="0.2">
      <c r="B4850" s="109"/>
    </row>
    <row r="4851" spans="2:2" x14ac:dyDescent="0.2">
      <c r="B4851" s="109"/>
    </row>
    <row r="4852" spans="2:2" x14ac:dyDescent="0.2">
      <c r="B4852" s="109"/>
    </row>
    <row r="4853" spans="2:2" x14ac:dyDescent="0.2">
      <c r="B4853" s="109"/>
    </row>
    <row r="4854" spans="2:2" x14ac:dyDescent="0.2">
      <c r="B4854" s="109"/>
    </row>
    <row r="4855" spans="2:2" x14ac:dyDescent="0.2">
      <c r="B4855" s="109"/>
    </row>
    <row r="4856" spans="2:2" x14ac:dyDescent="0.2">
      <c r="B4856" s="109"/>
    </row>
    <row r="4857" spans="2:2" x14ac:dyDescent="0.2">
      <c r="B4857" s="109"/>
    </row>
    <row r="4858" spans="2:2" x14ac:dyDescent="0.2">
      <c r="B4858" s="109"/>
    </row>
    <row r="4859" spans="2:2" x14ac:dyDescent="0.2">
      <c r="B4859" s="109"/>
    </row>
    <row r="4860" spans="2:2" x14ac:dyDescent="0.2">
      <c r="B4860" s="109"/>
    </row>
    <row r="4861" spans="2:2" x14ac:dyDescent="0.2">
      <c r="B4861" s="109"/>
    </row>
    <row r="4862" spans="2:2" x14ac:dyDescent="0.2">
      <c r="B4862" s="109"/>
    </row>
    <row r="4863" spans="2:2" x14ac:dyDescent="0.2">
      <c r="B4863" s="109"/>
    </row>
    <row r="4864" spans="2:2" x14ac:dyDescent="0.2">
      <c r="B4864" s="109"/>
    </row>
    <row r="4865" spans="2:2" x14ac:dyDescent="0.2">
      <c r="B4865" s="109"/>
    </row>
    <row r="4866" spans="2:2" x14ac:dyDescent="0.2">
      <c r="B4866" s="109"/>
    </row>
    <row r="4867" spans="2:2" x14ac:dyDescent="0.2">
      <c r="B4867" s="109"/>
    </row>
    <row r="4868" spans="2:2" x14ac:dyDescent="0.2">
      <c r="B4868" s="109"/>
    </row>
    <row r="4869" spans="2:2" x14ac:dyDescent="0.2">
      <c r="B4869" s="109"/>
    </row>
    <row r="4870" spans="2:2" x14ac:dyDescent="0.2">
      <c r="B4870" s="109"/>
    </row>
    <row r="4871" spans="2:2" x14ac:dyDescent="0.2">
      <c r="B4871" s="109"/>
    </row>
    <row r="4872" spans="2:2" x14ac:dyDescent="0.2">
      <c r="B4872" s="109"/>
    </row>
    <row r="4873" spans="2:2" x14ac:dyDescent="0.2">
      <c r="B4873" s="109"/>
    </row>
    <row r="4874" spans="2:2" x14ac:dyDescent="0.2">
      <c r="B4874" s="109"/>
    </row>
    <row r="4875" spans="2:2" x14ac:dyDescent="0.2">
      <c r="B4875" s="109"/>
    </row>
    <row r="4876" spans="2:2" x14ac:dyDescent="0.2">
      <c r="B4876" s="109"/>
    </row>
    <row r="4877" spans="2:2" x14ac:dyDescent="0.2">
      <c r="B4877" s="109"/>
    </row>
    <row r="4878" spans="2:2" x14ac:dyDescent="0.2">
      <c r="B4878" s="109"/>
    </row>
    <row r="4879" spans="2:2" x14ac:dyDescent="0.2">
      <c r="B4879" s="109"/>
    </row>
    <row r="4880" spans="2:2" x14ac:dyDescent="0.2">
      <c r="B4880" s="109"/>
    </row>
    <row r="4881" spans="2:2" x14ac:dyDescent="0.2">
      <c r="B4881" s="109"/>
    </row>
    <row r="4882" spans="2:2" x14ac:dyDescent="0.2">
      <c r="B4882" s="109"/>
    </row>
    <row r="4883" spans="2:2" x14ac:dyDescent="0.2">
      <c r="B4883" s="109"/>
    </row>
    <row r="4884" spans="2:2" x14ac:dyDescent="0.2">
      <c r="B4884" s="109"/>
    </row>
    <row r="4885" spans="2:2" x14ac:dyDescent="0.2">
      <c r="B4885" s="109"/>
    </row>
    <row r="4886" spans="2:2" x14ac:dyDescent="0.2">
      <c r="B4886" s="109"/>
    </row>
    <row r="4887" spans="2:2" x14ac:dyDescent="0.2">
      <c r="B4887" s="109"/>
    </row>
    <row r="4888" spans="2:2" x14ac:dyDescent="0.2">
      <c r="B4888" s="109"/>
    </row>
    <row r="4889" spans="2:2" x14ac:dyDescent="0.2">
      <c r="B4889" s="109"/>
    </row>
    <row r="4890" spans="2:2" x14ac:dyDescent="0.2">
      <c r="B4890" s="109"/>
    </row>
    <row r="4891" spans="2:2" x14ac:dyDescent="0.2">
      <c r="B4891" s="109"/>
    </row>
    <row r="4892" spans="2:2" x14ac:dyDescent="0.2">
      <c r="B4892" s="109"/>
    </row>
    <row r="4893" spans="2:2" x14ac:dyDescent="0.2">
      <c r="B4893" s="109"/>
    </row>
    <row r="4894" spans="2:2" x14ac:dyDescent="0.2">
      <c r="B4894" s="109"/>
    </row>
    <row r="4895" spans="2:2" x14ac:dyDescent="0.2">
      <c r="B4895" s="109"/>
    </row>
    <row r="4896" spans="2:2" x14ac:dyDescent="0.2">
      <c r="B4896" s="109"/>
    </row>
    <row r="4897" spans="2:2" x14ac:dyDescent="0.2">
      <c r="B4897" s="109"/>
    </row>
    <row r="4898" spans="2:2" x14ac:dyDescent="0.2">
      <c r="B4898" s="109"/>
    </row>
    <row r="4899" spans="2:2" x14ac:dyDescent="0.2">
      <c r="B4899" s="109"/>
    </row>
    <row r="4900" spans="2:2" x14ac:dyDescent="0.2">
      <c r="B4900" s="109"/>
    </row>
    <row r="4901" spans="2:2" x14ac:dyDescent="0.2">
      <c r="B4901" s="109"/>
    </row>
    <row r="4902" spans="2:2" x14ac:dyDescent="0.2">
      <c r="B4902" s="109"/>
    </row>
    <row r="4903" spans="2:2" x14ac:dyDescent="0.2">
      <c r="B4903" s="109"/>
    </row>
    <row r="4904" spans="2:2" x14ac:dyDescent="0.2">
      <c r="B4904" s="109"/>
    </row>
    <row r="4905" spans="2:2" x14ac:dyDescent="0.2">
      <c r="B4905" s="109"/>
    </row>
    <row r="4906" spans="2:2" x14ac:dyDescent="0.2">
      <c r="B4906" s="109"/>
    </row>
    <row r="4907" spans="2:2" x14ac:dyDescent="0.2">
      <c r="B4907" s="109"/>
    </row>
    <row r="4908" spans="2:2" x14ac:dyDescent="0.2">
      <c r="B4908" s="109"/>
    </row>
    <row r="4909" spans="2:2" x14ac:dyDescent="0.2">
      <c r="B4909" s="109"/>
    </row>
    <row r="4910" spans="2:2" x14ac:dyDescent="0.2">
      <c r="B4910" s="109"/>
    </row>
    <row r="4911" spans="2:2" x14ac:dyDescent="0.2">
      <c r="B4911" s="109"/>
    </row>
    <row r="4912" spans="2:2" x14ac:dyDescent="0.2">
      <c r="B4912" s="109"/>
    </row>
    <row r="4913" spans="2:2" x14ac:dyDescent="0.2">
      <c r="B4913" s="109"/>
    </row>
    <row r="4914" spans="2:2" x14ac:dyDescent="0.2">
      <c r="B4914" s="109"/>
    </row>
    <row r="4915" spans="2:2" x14ac:dyDescent="0.2">
      <c r="B4915" s="109"/>
    </row>
    <row r="4916" spans="2:2" x14ac:dyDescent="0.2">
      <c r="B4916" s="109"/>
    </row>
    <row r="4917" spans="2:2" x14ac:dyDescent="0.2">
      <c r="B4917" s="109"/>
    </row>
    <row r="4918" spans="2:2" x14ac:dyDescent="0.2">
      <c r="B4918" s="109"/>
    </row>
    <row r="4919" spans="2:2" x14ac:dyDescent="0.2">
      <c r="B4919" s="109"/>
    </row>
    <row r="4920" spans="2:2" x14ac:dyDescent="0.2">
      <c r="B4920" s="109"/>
    </row>
    <row r="4921" spans="2:2" x14ac:dyDescent="0.2">
      <c r="B4921" s="109"/>
    </row>
    <row r="4922" spans="2:2" x14ac:dyDescent="0.2">
      <c r="B4922" s="109"/>
    </row>
    <row r="4923" spans="2:2" x14ac:dyDescent="0.2">
      <c r="B4923" s="109"/>
    </row>
    <row r="4924" spans="2:2" x14ac:dyDescent="0.2">
      <c r="B4924" s="109"/>
    </row>
    <row r="4925" spans="2:2" x14ac:dyDescent="0.2">
      <c r="B4925" s="109"/>
    </row>
    <row r="4926" spans="2:2" x14ac:dyDescent="0.2">
      <c r="B4926" s="109"/>
    </row>
    <row r="4927" spans="2:2" x14ac:dyDescent="0.2">
      <c r="B4927" s="109"/>
    </row>
    <row r="4928" spans="2:2" x14ac:dyDescent="0.2">
      <c r="B4928" s="109"/>
    </row>
    <row r="4929" spans="2:2" x14ac:dyDescent="0.2">
      <c r="B4929" s="109"/>
    </row>
    <row r="4930" spans="2:2" x14ac:dyDescent="0.2">
      <c r="B4930" s="109"/>
    </row>
    <row r="4931" spans="2:2" x14ac:dyDescent="0.2">
      <c r="B4931" s="109"/>
    </row>
    <row r="4932" spans="2:2" x14ac:dyDescent="0.2">
      <c r="B4932" s="109"/>
    </row>
    <row r="4933" spans="2:2" x14ac:dyDescent="0.2">
      <c r="B4933" s="109"/>
    </row>
    <row r="4934" spans="2:2" x14ac:dyDescent="0.2">
      <c r="B4934" s="109"/>
    </row>
    <row r="4935" spans="2:2" x14ac:dyDescent="0.2">
      <c r="B4935" s="109"/>
    </row>
    <row r="4936" spans="2:2" x14ac:dyDescent="0.2">
      <c r="B4936" s="109"/>
    </row>
    <row r="4937" spans="2:2" x14ac:dyDescent="0.2">
      <c r="B4937" s="109"/>
    </row>
    <row r="4938" spans="2:2" x14ac:dyDescent="0.2">
      <c r="B4938" s="109"/>
    </row>
    <row r="4939" spans="2:2" x14ac:dyDescent="0.2">
      <c r="B4939" s="109"/>
    </row>
    <row r="4940" spans="2:2" x14ac:dyDescent="0.2">
      <c r="B4940" s="109"/>
    </row>
    <row r="4941" spans="2:2" x14ac:dyDescent="0.2">
      <c r="B4941" s="109"/>
    </row>
    <row r="4942" spans="2:2" x14ac:dyDescent="0.2">
      <c r="B4942" s="109"/>
    </row>
    <row r="4943" spans="2:2" x14ac:dyDescent="0.2">
      <c r="B4943" s="109"/>
    </row>
    <row r="4944" spans="2:2" x14ac:dyDescent="0.2">
      <c r="B4944" s="109"/>
    </row>
    <row r="4945" spans="2:2" x14ac:dyDescent="0.2">
      <c r="B4945" s="109"/>
    </row>
    <row r="4946" spans="2:2" x14ac:dyDescent="0.2">
      <c r="B4946" s="109"/>
    </row>
    <row r="4947" spans="2:2" x14ac:dyDescent="0.2">
      <c r="B4947" s="109"/>
    </row>
    <row r="4948" spans="2:2" x14ac:dyDescent="0.2">
      <c r="B4948" s="109"/>
    </row>
    <row r="4949" spans="2:2" x14ac:dyDescent="0.2">
      <c r="B4949" s="109"/>
    </row>
    <row r="4950" spans="2:2" x14ac:dyDescent="0.2">
      <c r="B4950" s="109"/>
    </row>
    <row r="4951" spans="2:2" x14ac:dyDescent="0.2">
      <c r="B4951" s="109"/>
    </row>
    <row r="4952" spans="2:2" x14ac:dyDescent="0.2">
      <c r="B4952" s="109"/>
    </row>
    <row r="4953" spans="2:2" x14ac:dyDescent="0.2">
      <c r="B4953" s="109"/>
    </row>
    <row r="4954" spans="2:2" x14ac:dyDescent="0.2">
      <c r="B4954" s="109"/>
    </row>
    <row r="4955" spans="2:2" x14ac:dyDescent="0.2">
      <c r="B4955" s="109"/>
    </row>
    <row r="4956" spans="2:2" x14ac:dyDescent="0.2">
      <c r="B4956" s="109"/>
    </row>
    <row r="4957" spans="2:2" x14ac:dyDescent="0.2">
      <c r="B4957" s="109"/>
    </row>
    <row r="4958" spans="2:2" x14ac:dyDescent="0.2">
      <c r="B4958" s="109"/>
    </row>
    <row r="4959" spans="2:2" x14ac:dyDescent="0.2">
      <c r="B4959" s="109"/>
    </row>
    <row r="4960" spans="2:2" x14ac:dyDescent="0.2">
      <c r="B4960" s="109"/>
    </row>
    <row r="4961" spans="2:2" x14ac:dyDescent="0.2">
      <c r="B4961" s="109"/>
    </row>
    <row r="4962" spans="2:2" x14ac:dyDescent="0.2">
      <c r="B4962" s="109"/>
    </row>
    <row r="4963" spans="2:2" x14ac:dyDescent="0.2">
      <c r="B4963" s="109"/>
    </row>
    <row r="4964" spans="2:2" x14ac:dyDescent="0.2">
      <c r="B4964" s="109"/>
    </row>
    <row r="4965" spans="2:2" x14ac:dyDescent="0.2">
      <c r="B4965" s="109"/>
    </row>
    <row r="4966" spans="2:2" x14ac:dyDescent="0.2">
      <c r="B4966" s="109"/>
    </row>
    <row r="4967" spans="2:2" x14ac:dyDescent="0.2">
      <c r="B4967" s="109"/>
    </row>
    <row r="4968" spans="2:2" x14ac:dyDescent="0.2">
      <c r="B4968" s="109"/>
    </row>
    <row r="4969" spans="2:2" x14ac:dyDescent="0.2">
      <c r="B4969" s="109"/>
    </row>
    <row r="4970" spans="2:2" x14ac:dyDescent="0.2">
      <c r="B4970" s="109"/>
    </row>
    <row r="4971" spans="2:2" x14ac:dyDescent="0.2">
      <c r="B4971" s="109"/>
    </row>
    <row r="4972" spans="2:2" x14ac:dyDescent="0.2">
      <c r="B4972" s="109"/>
    </row>
    <row r="4973" spans="2:2" x14ac:dyDescent="0.2">
      <c r="B4973" s="109"/>
    </row>
    <row r="4974" spans="2:2" x14ac:dyDescent="0.2">
      <c r="B4974" s="109"/>
    </row>
    <row r="4975" spans="2:2" x14ac:dyDescent="0.2">
      <c r="B4975" s="109"/>
    </row>
    <row r="4976" spans="2:2" x14ac:dyDescent="0.2">
      <c r="B4976" s="109"/>
    </row>
    <row r="4977" spans="2:2" x14ac:dyDescent="0.2">
      <c r="B4977" s="109"/>
    </row>
    <row r="4978" spans="2:2" x14ac:dyDescent="0.2">
      <c r="B4978" s="109"/>
    </row>
    <row r="4979" spans="2:2" x14ac:dyDescent="0.2">
      <c r="B4979" s="109"/>
    </row>
    <row r="4980" spans="2:2" x14ac:dyDescent="0.2">
      <c r="B4980" s="109"/>
    </row>
    <row r="4981" spans="2:2" x14ac:dyDescent="0.2">
      <c r="B4981" s="109"/>
    </row>
    <row r="4982" spans="2:2" x14ac:dyDescent="0.2">
      <c r="B4982" s="109"/>
    </row>
    <row r="4983" spans="2:2" x14ac:dyDescent="0.2">
      <c r="B4983" s="109"/>
    </row>
    <row r="4984" spans="2:2" x14ac:dyDescent="0.2">
      <c r="B4984" s="109"/>
    </row>
    <row r="4985" spans="2:2" x14ac:dyDescent="0.2">
      <c r="B4985" s="109"/>
    </row>
    <row r="4986" spans="2:2" x14ac:dyDescent="0.2">
      <c r="B4986" s="109"/>
    </row>
    <row r="4987" spans="2:2" x14ac:dyDescent="0.2">
      <c r="B4987" s="109"/>
    </row>
    <row r="4988" spans="2:2" x14ac:dyDescent="0.2">
      <c r="B4988" s="109"/>
    </row>
    <row r="4989" spans="2:2" x14ac:dyDescent="0.2">
      <c r="B4989" s="109"/>
    </row>
    <row r="4990" spans="2:2" x14ac:dyDescent="0.2">
      <c r="B4990" s="109"/>
    </row>
    <row r="4991" spans="2:2" x14ac:dyDescent="0.2">
      <c r="B4991" s="109"/>
    </row>
    <row r="4992" spans="2:2" x14ac:dyDescent="0.2">
      <c r="B4992" s="109"/>
    </row>
    <row r="4993" spans="2:2" x14ac:dyDescent="0.2">
      <c r="B4993" s="109"/>
    </row>
    <row r="4994" spans="2:2" x14ac:dyDescent="0.2">
      <c r="B4994" s="109"/>
    </row>
    <row r="4995" spans="2:2" x14ac:dyDescent="0.2">
      <c r="B4995" s="109"/>
    </row>
    <row r="4996" spans="2:2" x14ac:dyDescent="0.2">
      <c r="B4996" s="109"/>
    </row>
    <row r="4997" spans="2:2" x14ac:dyDescent="0.2">
      <c r="B4997" s="109"/>
    </row>
    <row r="4998" spans="2:2" x14ac:dyDescent="0.2">
      <c r="B4998" s="109"/>
    </row>
    <row r="4999" spans="2:2" x14ac:dyDescent="0.2">
      <c r="B4999" s="109"/>
    </row>
    <row r="5000" spans="2:2" x14ac:dyDescent="0.2">
      <c r="B5000" s="109"/>
    </row>
    <row r="5001" spans="2:2" x14ac:dyDescent="0.2">
      <c r="B5001" s="109"/>
    </row>
    <row r="5002" spans="2:2" x14ac:dyDescent="0.2">
      <c r="B5002" s="109"/>
    </row>
    <row r="5003" spans="2:2" x14ac:dyDescent="0.2">
      <c r="B5003" s="109"/>
    </row>
    <row r="5004" spans="2:2" x14ac:dyDescent="0.2">
      <c r="B5004" s="109"/>
    </row>
    <row r="5005" spans="2:2" x14ac:dyDescent="0.2">
      <c r="B5005" s="109"/>
    </row>
    <row r="5006" spans="2:2" x14ac:dyDescent="0.2">
      <c r="B5006" s="109"/>
    </row>
    <row r="5007" spans="2:2" x14ac:dyDescent="0.2">
      <c r="B5007" s="109"/>
    </row>
    <row r="5008" spans="2:2" x14ac:dyDescent="0.2">
      <c r="B5008" s="109"/>
    </row>
    <row r="5009" spans="2:2" x14ac:dyDescent="0.2">
      <c r="B5009" s="109"/>
    </row>
    <row r="5010" spans="2:2" x14ac:dyDescent="0.2">
      <c r="B5010" s="109"/>
    </row>
    <row r="5011" spans="2:2" x14ac:dyDescent="0.2">
      <c r="B5011" s="109"/>
    </row>
    <row r="5012" spans="2:2" x14ac:dyDescent="0.2">
      <c r="B5012" s="109"/>
    </row>
    <row r="5013" spans="2:2" x14ac:dyDescent="0.2">
      <c r="B5013" s="109"/>
    </row>
    <row r="5014" spans="2:2" x14ac:dyDescent="0.2">
      <c r="B5014" s="109"/>
    </row>
    <row r="5015" spans="2:2" x14ac:dyDescent="0.2">
      <c r="B5015" s="109"/>
    </row>
    <row r="5016" spans="2:2" x14ac:dyDescent="0.2">
      <c r="B5016" s="109"/>
    </row>
    <row r="5017" spans="2:2" x14ac:dyDescent="0.2">
      <c r="B5017" s="109"/>
    </row>
    <row r="5018" spans="2:2" x14ac:dyDescent="0.2">
      <c r="B5018" s="109"/>
    </row>
    <row r="5019" spans="2:2" x14ac:dyDescent="0.2">
      <c r="B5019" s="109"/>
    </row>
    <row r="5020" spans="2:2" x14ac:dyDescent="0.2">
      <c r="B5020" s="109"/>
    </row>
    <row r="5021" spans="2:2" x14ac:dyDescent="0.2">
      <c r="B5021" s="109"/>
    </row>
    <row r="5022" spans="2:2" x14ac:dyDescent="0.2">
      <c r="B5022" s="109"/>
    </row>
    <row r="5023" spans="2:2" x14ac:dyDescent="0.2">
      <c r="B5023" s="109"/>
    </row>
    <row r="5024" spans="2:2" x14ac:dyDescent="0.2">
      <c r="B5024" s="109"/>
    </row>
    <row r="5025" spans="2:2" x14ac:dyDescent="0.2">
      <c r="B5025" s="109"/>
    </row>
    <row r="5026" spans="2:2" x14ac:dyDescent="0.2">
      <c r="B5026" s="109"/>
    </row>
    <row r="5027" spans="2:2" x14ac:dyDescent="0.2">
      <c r="B5027" s="109"/>
    </row>
    <row r="5028" spans="2:2" x14ac:dyDescent="0.2">
      <c r="B5028" s="109"/>
    </row>
    <row r="5029" spans="2:2" x14ac:dyDescent="0.2">
      <c r="B5029" s="109"/>
    </row>
    <row r="5030" spans="2:2" x14ac:dyDescent="0.2">
      <c r="B5030" s="109"/>
    </row>
    <row r="5031" spans="2:2" x14ac:dyDescent="0.2">
      <c r="B5031" s="109"/>
    </row>
    <row r="5032" spans="2:2" x14ac:dyDescent="0.2">
      <c r="B5032" s="109"/>
    </row>
    <row r="5033" spans="2:2" x14ac:dyDescent="0.2">
      <c r="B5033" s="109"/>
    </row>
    <row r="5034" spans="2:2" x14ac:dyDescent="0.2">
      <c r="B5034" s="109"/>
    </row>
    <row r="5035" spans="2:2" x14ac:dyDescent="0.2">
      <c r="B5035" s="109"/>
    </row>
    <row r="5036" spans="2:2" x14ac:dyDescent="0.2">
      <c r="B5036" s="109"/>
    </row>
    <row r="5037" spans="2:2" x14ac:dyDescent="0.2">
      <c r="B5037" s="109"/>
    </row>
    <row r="5038" spans="2:2" x14ac:dyDescent="0.2">
      <c r="B5038" s="109"/>
    </row>
    <row r="5039" spans="2:2" x14ac:dyDescent="0.2">
      <c r="B5039" s="109"/>
    </row>
    <row r="5040" spans="2:2" x14ac:dyDescent="0.2">
      <c r="B5040" s="109"/>
    </row>
    <row r="5041" spans="2:2" x14ac:dyDescent="0.2">
      <c r="B5041" s="109"/>
    </row>
    <row r="5042" spans="2:2" x14ac:dyDescent="0.2">
      <c r="B5042" s="109"/>
    </row>
    <row r="5043" spans="2:2" x14ac:dyDescent="0.2">
      <c r="B5043" s="109"/>
    </row>
    <row r="5044" spans="2:2" x14ac:dyDescent="0.2">
      <c r="B5044" s="109"/>
    </row>
    <row r="5045" spans="2:2" x14ac:dyDescent="0.2">
      <c r="B5045" s="109"/>
    </row>
    <row r="5046" spans="2:2" x14ac:dyDescent="0.2">
      <c r="B5046" s="109"/>
    </row>
    <row r="5047" spans="2:2" x14ac:dyDescent="0.2">
      <c r="B5047" s="109"/>
    </row>
    <row r="5048" spans="2:2" x14ac:dyDescent="0.2">
      <c r="B5048" s="109"/>
    </row>
    <row r="5049" spans="2:2" x14ac:dyDescent="0.2">
      <c r="B5049" s="109"/>
    </row>
    <row r="5050" spans="2:2" x14ac:dyDescent="0.2">
      <c r="B5050" s="109"/>
    </row>
    <row r="5051" spans="2:2" x14ac:dyDescent="0.2">
      <c r="B5051" s="109"/>
    </row>
    <row r="5052" spans="2:2" x14ac:dyDescent="0.2">
      <c r="B5052" s="109"/>
    </row>
    <row r="5053" spans="2:2" x14ac:dyDescent="0.2">
      <c r="B5053" s="109"/>
    </row>
    <row r="5054" spans="2:2" x14ac:dyDescent="0.2">
      <c r="B5054" s="109"/>
    </row>
    <row r="5055" spans="2:2" x14ac:dyDescent="0.2">
      <c r="B5055" s="109"/>
    </row>
    <row r="5056" spans="2:2" x14ac:dyDescent="0.2">
      <c r="B5056" s="109"/>
    </row>
    <row r="5057" spans="2:2" x14ac:dyDescent="0.2">
      <c r="B5057" s="109"/>
    </row>
    <row r="5058" spans="2:2" x14ac:dyDescent="0.2">
      <c r="B5058" s="109"/>
    </row>
    <row r="5059" spans="2:2" x14ac:dyDescent="0.2">
      <c r="B5059" s="109"/>
    </row>
    <row r="5060" spans="2:2" x14ac:dyDescent="0.2">
      <c r="B5060" s="109"/>
    </row>
    <row r="5061" spans="2:2" x14ac:dyDescent="0.2">
      <c r="B5061" s="109"/>
    </row>
    <row r="5062" spans="2:2" x14ac:dyDescent="0.2">
      <c r="B5062" s="109"/>
    </row>
    <row r="5063" spans="2:2" x14ac:dyDescent="0.2">
      <c r="B5063" s="109"/>
    </row>
    <row r="5064" spans="2:2" x14ac:dyDescent="0.2">
      <c r="B5064" s="109"/>
    </row>
    <row r="5065" spans="2:2" x14ac:dyDescent="0.2">
      <c r="B5065" s="109"/>
    </row>
    <row r="5066" spans="2:2" x14ac:dyDescent="0.2">
      <c r="B5066" s="109"/>
    </row>
    <row r="5067" spans="2:2" x14ac:dyDescent="0.2">
      <c r="B5067" s="109"/>
    </row>
    <row r="5068" spans="2:2" x14ac:dyDescent="0.2">
      <c r="B5068" s="109"/>
    </row>
    <row r="5069" spans="2:2" x14ac:dyDescent="0.2">
      <c r="B5069" s="109"/>
    </row>
    <row r="5070" spans="2:2" x14ac:dyDescent="0.2">
      <c r="B5070" s="109"/>
    </row>
    <row r="5071" spans="2:2" x14ac:dyDescent="0.2">
      <c r="B5071" s="109"/>
    </row>
    <row r="5072" spans="2:2" x14ac:dyDescent="0.2">
      <c r="B5072" s="109"/>
    </row>
    <row r="5073" spans="2:2" x14ac:dyDescent="0.2">
      <c r="B5073" s="109"/>
    </row>
    <row r="5074" spans="2:2" x14ac:dyDescent="0.2">
      <c r="B5074" s="109"/>
    </row>
    <row r="5075" spans="2:2" x14ac:dyDescent="0.2">
      <c r="B5075" s="109"/>
    </row>
    <row r="5076" spans="2:2" x14ac:dyDescent="0.2">
      <c r="B5076" s="109"/>
    </row>
    <row r="5077" spans="2:2" x14ac:dyDescent="0.2">
      <c r="B5077" s="109"/>
    </row>
    <row r="5078" spans="2:2" x14ac:dyDescent="0.2">
      <c r="B5078" s="109"/>
    </row>
    <row r="5079" spans="2:2" x14ac:dyDescent="0.2">
      <c r="B5079" s="109"/>
    </row>
    <row r="5080" spans="2:2" x14ac:dyDescent="0.2">
      <c r="B5080" s="109"/>
    </row>
    <row r="5081" spans="2:2" x14ac:dyDescent="0.2">
      <c r="B5081" s="109"/>
    </row>
    <row r="5082" spans="2:2" x14ac:dyDescent="0.2">
      <c r="B5082" s="109"/>
    </row>
    <row r="5083" spans="2:2" x14ac:dyDescent="0.2">
      <c r="B5083" s="109"/>
    </row>
    <row r="5084" spans="2:2" x14ac:dyDescent="0.2">
      <c r="B5084" s="109"/>
    </row>
    <row r="5085" spans="2:2" x14ac:dyDescent="0.2">
      <c r="B5085" s="109"/>
    </row>
    <row r="5086" spans="2:2" x14ac:dyDescent="0.2">
      <c r="B5086" s="109"/>
    </row>
    <row r="5087" spans="2:2" x14ac:dyDescent="0.2">
      <c r="B5087" s="109"/>
    </row>
    <row r="5088" spans="2:2" x14ac:dyDescent="0.2">
      <c r="B5088" s="109"/>
    </row>
    <row r="5089" spans="2:2" x14ac:dyDescent="0.2">
      <c r="B5089" s="109"/>
    </row>
    <row r="5090" spans="2:2" x14ac:dyDescent="0.2">
      <c r="B5090" s="109"/>
    </row>
    <row r="5091" spans="2:2" x14ac:dyDescent="0.2">
      <c r="B5091" s="109"/>
    </row>
    <row r="5092" spans="2:2" x14ac:dyDescent="0.2">
      <c r="B5092" s="109"/>
    </row>
    <row r="5093" spans="2:2" x14ac:dyDescent="0.2">
      <c r="B5093" s="109"/>
    </row>
    <row r="5094" spans="2:2" x14ac:dyDescent="0.2">
      <c r="B5094" s="109"/>
    </row>
    <row r="5095" spans="2:2" x14ac:dyDescent="0.2">
      <c r="B5095" s="109"/>
    </row>
    <row r="5096" spans="2:2" x14ac:dyDescent="0.2">
      <c r="B5096" s="109"/>
    </row>
    <row r="5097" spans="2:2" x14ac:dyDescent="0.2">
      <c r="B5097" s="109"/>
    </row>
    <row r="5098" spans="2:2" x14ac:dyDescent="0.2">
      <c r="B5098" s="109"/>
    </row>
    <row r="5099" spans="2:2" x14ac:dyDescent="0.2">
      <c r="B5099" s="109"/>
    </row>
    <row r="5100" spans="2:2" x14ac:dyDescent="0.2">
      <c r="B5100" s="109"/>
    </row>
    <row r="5101" spans="2:2" x14ac:dyDescent="0.2">
      <c r="B5101" s="109"/>
    </row>
    <row r="5102" spans="2:2" x14ac:dyDescent="0.2">
      <c r="B5102" s="109"/>
    </row>
    <row r="5103" spans="2:2" x14ac:dyDescent="0.2">
      <c r="B5103" s="109"/>
    </row>
    <row r="5104" spans="2:2" x14ac:dyDescent="0.2">
      <c r="B5104" s="109"/>
    </row>
    <row r="5105" spans="2:2" x14ac:dyDescent="0.2">
      <c r="B5105" s="109"/>
    </row>
    <row r="5106" spans="2:2" x14ac:dyDescent="0.2">
      <c r="B5106" s="109"/>
    </row>
    <row r="5107" spans="2:2" x14ac:dyDescent="0.2">
      <c r="B5107" s="109"/>
    </row>
    <row r="5108" spans="2:2" x14ac:dyDescent="0.2">
      <c r="B5108" s="109"/>
    </row>
    <row r="5109" spans="2:2" x14ac:dyDescent="0.2">
      <c r="B5109" s="109"/>
    </row>
    <row r="5110" spans="2:2" x14ac:dyDescent="0.2">
      <c r="B5110" s="109"/>
    </row>
    <row r="5111" spans="2:2" x14ac:dyDescent="0.2">
      <c r="B5111" s="109"/>
    </row>
    <row r="5112" spans="2:2" x14ac:dyDescent="0.2">
      <c r="B5112" s="109"/>
    </row>
    <row r="5113" spans="2:2" x14ac:dyDescent="0.2">
      <c r="B5113" s="109"/>
    </row>
    <row r="5114" spans="2:2" x14ac:dyDescent="0.2">
      <c r="B5114" s="109"/>
    </row>
    <row r="5115" spans="2:2" x14ac:dyDescent="0.2">
      <c r="B5115" s="109"/>
    </row>
    <row r="5116" spans="2:2" x14ac:dyDescent="0.2">
      <c r="B5116" s="109"/>
    </row>
    <row r="5117" spans="2:2" x14ac:dyDescent="0.2">
      <c r="B5117" s="109"/>
    </row>
    <row r="5118" spans="2:2" x14ac:dyDescent="0.2">
      <c r="B5118" s="109"/>
    </row>
    <row r="5119" spans="2:2" x14ac:dyDescent="0.2">
      <c r="B5119" s="109"/>
    </row>
    <row r="5120" spans="2:2" x14ac:dyDescent="0.2">
      <c r="B5120" s="109"/>
    </row>
    <row r="5121" spans="2:2" x14ac:dyDescent="0.2">
      <c r="B5121" s="109"/>
    </row>
    <row r="5122" spans="2:2" x14ac:dyDescent="0.2">
      <c r="B5122" s="109"/>
    </row>
    <row r="5123" spans="2:2" x14ac:dyDescent="0.2">
      <c r="B5123" s="109"/>
    </row>
    <row r="5124" spans="2:2" x14ac:dyDescent="0.2">
      <c r="B5124" s="109"/>
    </row>
    <row r="5125" spans="2:2" x14ac:dyDescent="0.2">
      <c r="B5125" s="109"/>
    </row>
    <row r="5126" spans="2:2" x14ac:dyDescent="0.2">
      <c r="B5126" s="109"/>
    </row>
    <row r="5127" spans="2:2" x14ac:dyDescent="0.2">
      <c r="B5127" s="109"/>
    </row>
    <row r="5128" spans="2:2" x14ac:dyDescent="0.2">
      <c r="B5128" s="109"/>
    </row>
    <row r="5129" spans="2:2" x14ac:dyDescent="0.2">
      <c r="B5129" s="109"/>
    </row>
    <row r="5130" spans="2:2" x14ac:dyDescent="0.2">
      <c r="B5130" s="109"/>
    </row>
    <row r="5131" spans="2:2" x14ac:dyDescent="0.2">
      <c r="B5131" s="109"/>
    </row>
    <row r="5132" spans="2:2" x14ac:dyDescent="0.2">
      <c r="B5132" s="109"/>
    </row>
    <row r="5133" spans="2:2" x14ac:dyDescent="0.2">
      <c r="B5133" s="109"/>
    </row>
    <row r="5134" spans="2:2" x14ac:dyDescent="0.2">
      <c r="B5134" s="109"/>
    </row>
    <row r="5135" spans="2:2" x14ac:dyDescent="0.2">
      <c r="B5135" s="109"/>
    </row>
    <row r="5136" spans="2:2" x14ac:dyDescent="0.2">
      <c r="B5136" s="109"/>
    </row>
    <row r="5137" spans="2:2" x14ac:dyDescent="0.2">
      <c r="B5137" s="109"/>
    </row>
    <row r="5138" spans="2:2" x14ac:dyDescent="0.2">
      <c r="B5138" s="109"/>
    </row>
    <row r="5139" spans="2:2" x14ac:dyDescent="0.2">
      <c r="B5139" s="109"/>
    </row>
    <row r="5140" spans="2:2" x14ac:dyDescent="0.2">
      <c r="B5140" s="109"/>
    </row>
    <row r="5141" spans="2:2" x14ac:dyDescent="0.2">
      <c r="B5141" s="109"/>
    </row>
    <row r="5142" spans="2:2" x14ac:dyDescent="0.2">
      <c r="B5142" s="109"/>
    </row>
    <row r="5143" spans="2:2" x14ac:dyDescent="0.2">
      <c r="B5143" s="109"/>
    </row>
    <row r="5144" spans="2:2" x14ac:dyDescent="0.2">
      <c r="B5144" s="109"/>
    </row>
    <row r="5145" spans="2:2" x14ac:dyDescent="0.2">
      <c r="B5145" s="109"/>
    </row>
    <row r="5146" spans="2:2" x14ac:dyDescent="0.2">
      <c r="B5146" s="109"/>
    </row>
    <row r="5147" spans="2:2" x14ac:dyDescent="0.2">
      <c r="B5147" s="109"/>
    </row>
    <row r="5148" spans="2:2" x14ac:dyDescent="0.2">
      <c r="B5148" s="109"/>
    </row>
    <row r="5149" spans="2:2" x14ac:dyDescent="0.2">
      <c r="B5149" s="109"/>
    </row>
    <row r="5150" spans="2:2" x14ac:dyDescent="0.2">
      <c r="B5150" s="109"/>
    </row>
    <row r="5151" spans="2:2" x14ac:dyDescent="0.2">
      <c r="B5151" s="109"/>
    </row>
    <row r="5152" spans="2:2" x14ac:dyDescent="0.2">
      <c r="B5152" s="109"/>
    </row>
    <row r="5153" spans="2:2" x14ac:dyDescent="0.2">
      <c r="B5153" s="109"/>
    </row>
    <row r="5154" spans="2:2" x14ac:dyDescent="0.2">
      <c r="B5154" s="109"/>
    </row>
    <row r="5155" spans="2:2" x14ac:dyDescent="0.2">
      <c r="B5155" s="109"/>
    </row>
    <row r="5156" spans="2:2" x14ac:dyDescent="0.2">
      <c r="B5156" s="109"/>
    </row>
    <row r="5157" spans="2:2" x14ac:dyDescent="0.2">
      <c r="B5157" s="109"/>
    </row>
    <row r="5158" spans="2:2" x14ac:dyDescent="0.2">
      <c r="B5158" s="109"/>
    </row>
    <row r="5159" spans="2:2" x14ac:dyDescent="0.2">
      <c r="B5159" s="109"/>
    </row>
    <row r="5160" spans="2:2" x14ac:dyDescent="0.2">
      <c r="B5160" s="109"/>
    </row>
    <row r="5161" spans="2:2" x14ac:dyDescent="0.2">
      <c r="B5161" s="109"/>
    </row>
    <row r="5162" spans="2:2" x14ac:dyDescent="0.2">
      <c r="B5162" s="109"/>
    </row>
    <row r="5163" spans="2:2" x14ac:dyDescent="0.2">
      <c r="B5163" s="109"/>
    </row>
    <row r="5164" spans="2:2" x14ac:dyDescent="0.2">
      <c r="B5164" s="109"/>
    </row>
    <row r="5165" spans="2:2" x14ac:dyDescent="0.2">
      <c r="B5165" s="109"/>
    </row>
    <row r="5166" spans="2:2" x14ac:dyDescent="0.2">
      <c r="B5166" s="109"/>
    </row>
    <row r="5167" spans="2:2" x14ac:dyDescent="0.2">
      <c r="B5167" s="109"/>
    </row>
    <row r="5168" spans="2:2" x14ac:dyDescent="0.2">
      <c r="B5168" s="109"/>
    </row>
    <row r="5169" spans="2:2" x14ac:dyDescent="0.2">
      <c r="B5169" s="109"/>
    </row>
    <row r="5170" spans="2:2" x14ac:dyDescent="0.2">
      <c r="B5170" s="109"/>
    </row>
    <row r="5171" spans="2:2" x14ac:dyDescent="0.2">
      <c r="B5171" s="109"/>
    </row>
    <row r="5172" spans="2:2" x14ac:dyDescent="0.2">
      <c r="B5172" s="109"/>
    </row>
    <row r="5173" spans="2:2" x14ac:dyDescent="0.2">
      <c r="B5173" s="109"/>
    </row>
    <row r="5174" spans="2:2" x14ac:dyDescent="0.2">
      <c r="B5174" s="109"/>
    </row>
    <row r="5175" spans="2:2" x14ac:dyDescent="0.2">
      <c r="B5175" s="109"/>
    </row>
    <row r="5176" spans="2:2" x14ac:dyDescent="0.2">
      <c r="B5176" s="109"/>
    </row>
    <row r="5177" spans="2:2" x14ac:dyDescent="0.2">
      <c r="B5177" s="109"/>
    </row>
    <row r="5178" spans="2:2" x14ac:dyDescent="0.2">
      <c r="B5178" s="109"/>
    </row>
    <row r="5179" spans="2:2" x14ac:dyDescent="0.2">
      <c r="B5179" s="109"/>
    </row>
    <row r="5180" spans="2:2" x14ac:dyDescent="0.2">
      <c r="B5180" s="109"/>
    </row>
    <row r="5181" spans="2:2" x14ac:dyDescent="0.2">
      <c r="B5181" s="109"/>
    </row>
    <row r="5182" spans="2:2" x14ac:dyDescent="0.2">
      <c r="B5182" s="109"/>
    </row>
    <row r="5183" spans="2:2" x14ac:dyDescent="0.2">
      <c r="B5183" s="109"/>
    </row>
    <row r="5184" spans="2:2" x14ac:dyDescent="0.2">
      <c r="B5184" s="109"/>
    </row>
    <row r="5185" spans="2:2" x14ac:dyDescent="0.2">
      <c r="B5185" s="109"/>
    </row>
    <row r="5186" spans="2:2" x14ac:dyDescent="0.2">
      <c r="B5186" s="109"/>
    </row>
    <row r="5187" spans="2:2" x14ac:dyDescent="0.2">
      <c r="B5187" s="109"/>
    </row>
    <row r="5188" spans="2:2" x14ac:dyDescent="0.2">
      <c r="B5188" s="109"/>
    </row>
    <row r="5189" spans="2:2" x14ac:dyDescent="0.2">
      <c r="B5189" s="109"/>
    </row>
    <row r="5190" spans="2:2" x14ac:dyDescent="0.2">
      <c r="B5190" s="109"/>
    </row>
    <row r="5191" spans="2:2" x14ac:dyDescent="0.2">
      <c r="B5191" s="109"/>
    </row>
    <row r="5192" spans="2:2" x14ac:dyDescent="0.2">
      <c r="B5192" s="109"/>
    </row>
    <row r="5193" spans="2:2" x14ac:dyDescent="0.2">
      <c r="B5193" s="109"/>
    </row>
    <row r="5194" spans="2:2" x14ac:dyDescent="0.2">
      <c r="B5194" s="109"/>
    </row>
    <row r="5195" spans="2:2" x14ac:dyDescent="0.2">
      <c r="B5195" s="109"/>
    </row>
    <row r="5196" spans="2:2" x14ac:dyDescent="0.2">
      <c r="B5196" s="109"/>
    </row>
    <row r="5197" spans="2:2" x14ac:dyDescent="0.2">
      <c r="B5197" s="109"/>
    </row>
    <row r="5198" spans="2:2" x14ac:dyDescent="0.2">
      <c r="B5198" s="109"/>
    </row>
    <row r="5199" spans="2:2" x14ac:dyDescent="0.2">
      <c r="B5199" s="109"/>
    </row>
    <row r="5200" spans="2:2" x14ac:dyDescent="0.2">
      <c r="B5200" s="109"/>
    </row>
    <row r="5201" spans="2:2" x14ac:dyDescent="0.2">
      <c r="B5201" s="109"/>
    </row>
    <row r="5202" spans="2:2" x14ac:dyDescent="0.2">
      <c r="B5202" s="109"/>
    </row>
    <row r="5203" spans="2:2" x14ac:dyDescent="0.2">
      <c r="B5203" s="109"/>
    </row>
    <row r="5204" spans="2:2" x14ac:dyDescent="0.2">
      <c r="B5204" s="109"/>
    </row>
    <row r="5205" spans="2:2" x14ac:dyDescent="0.2">
      <c r="B5205" s="109"/>
    </row>
    <row r="5206" spans="2:2" x14ac:dyDescent="0.2">
      <c r="B5206" s="109"/>
    </row>
    <row r="5207" spans="2:2" x14ac:dyDescent="0.2">
      <c r="B5207" s="109"/>
    </row>
    <row r="5208" spans="2:2" x14ac:dyDescent="0.2">
      <c r="B5208" s="109"/>
    </row>
    <row r="5209" spans="2:2" x14ac:dyDescent="0.2">
      <c r="B5209" s="109"/>
    </row>
    <row r="5210" spans="2:2" x14ac:dyDescent="0.2">
      <c r="B5210" s="109"/>
    </row>
    <row r="5211" spans="2:2" x14ac:dyDescent="0.2">
      <c r="B5211" s="109"/>
    </row>
    <row r="5212" spans="2:2" x14ac:dyDescent="0.2">
      <c r="B5212" s="109"/>
    </row>
    <row r="5213" spans="2:2" x14ac:dyDescent="0.2">
      <c r="B5213" s="109"/>
    </row>
    <row r="5214" spans="2:2" x14ac:dyDescent="0.2">
      <c r="B5214" s="109"/>
    </row>
    <row r="5215" spans="2:2" x14ac:dyDescent="0.2">
      <c r="B5215" s="109"/>
    </row>
    <row r="5216" spans="2:2" x14ac:dyDescent="0.2">
      <c r="B5216" s="109"/>
    </row>
    <row r="5217" spans="2:2" x14ac:dyDescent="0.2">
      <c r="B5217" s="109"/>
    </row>
    <row r="5218" spans="2:2" x14ac:dyDescent="0.2">
      <c r="B5218" s="109"/>
    </row>
    <row r="5219" spans="2:2" x14ac:dyDescent="0.2">
      <c r="B5219" s="109"/>
    </row>
    <row r="5220" spans="2:2" x14ac:dyDescent="0.2">
      <c r="B5220" s="109"/>
    </row>
    <row r="5221" spans="2:2" x14ac:dyDescent="0.2">
      <c r="B5221" s="109"/>
    </row>
    <row r="5222" spans="2:2" x14ac:dyDescent="0.2">
      <c r="B5222" s="109"/>
    </row>
    <row r="5223" spans="2:2" x14ac:dyDescent="0.2">
      <c r="B5223" s="109"/>
    </row>
    <row r="5224" spans="2:2" x14ac:dyDescent="0.2">
      <c r="B5224" s="109"/>
    </row>
    <row r="5225" spans="2:2" x14ac:dyDescent="0.2">
      <c r="B5225" s="109"/>
    </row>
    <row r="5226" spans="2:2" x14ac:dyDescent="0.2">
      <c r="B5226" s="109"/>
    </row>
    <row r="5227" spans="2:2" x14ac:dyDescent="0.2">
      <c r="B5227" s="109"/>
    </row>
    <row r="5228" spans="2:2" x14ac:dyDescent="0.2">
      <c r="B5228" s="109"/>
    </row>
    <row r="5229" spans="2:2" x14ac:dyDescent="0.2">
      <c r="B5229" s="109"/>
    </row>
    <row r="5230" spans="2:2" x14ac:dyDescent="0.2">
      <c r="B5230" s="109"/>
    </row>
    <row r="5231" spans="2:2" x14ac:dyDescent="0.2">
      <c r="B5231" s="109"/>
    </row>
    <row r="5232" spans="2:2" x14ac:dyDescent="0.2">
      <c r="B5232" s="109"/>
    </row>
    <row r="5233" spans="2:2" x14ac:dyDescent="0.2">
      <c r="B5233" s="109"/>
    </row>
    <row r="5234" spans="2:2" x14ac:dyDescent="0.2">
      <c r="B5234" s="109"/>
    </row>
    <row r="5235" spans="2:2" x14ac:dyDescent="0.2">
      <c r="B5235" s="109"/>
    </row>
    <row r="5236" spans="2:2" x14ac:dyDescent="0.2">
      <c r="B5236" s="109"/>
    </row>
    <row r="5237" spans="2:2" x14ac:dyDescent="0.2">
      <c r="B5237" s="109"/>
    </row>
    <row r="5238" spans="2:2" x14ac:dyDescent="0.2">
      <c r="B5238" s="109"/>
    </row>
    <row r="5239" spans="2:2" x14ac:dyDescent="0.2">
      <c r="B5239" s="109"/>
    </row>
    <row r="5240" spans="2:2" x14ac:dyDescent="0.2">
      <c r="B5240" s="109"/>
    </row>
    <row r="5241" spans="2:2" x14ac:dyDescent="0.2">
      <c r="B5241" s="109"/>
    </row>
    <row r="5242" spans="2:2" x14ac:dyDescent="0.2">
      <c r="B5242" s="109"/>
    </row>
    <row r="5243" spans="2:2" x14ac:dyDescent="0.2">
      <c r="B5243" s="109"/>
    </row>
    <row r="5244" spans="2:2" x14ac:dyDescent="0.2">
      <c r="B5244" s="109"/>
    </row>
    <row r="5245" spans="2:2" x14ac:dyDescent="0.2">
      <c r="B5245" s="109"/>
    </row>
    <row r="5246" spans="2:2" x14ac:dyDescent="0.2">
      <c r="B5246" s="109"/>
    </row>
    <row r="5247" spans="2:2" x14ac:dyDescent="0.2">
      <c r="B5247" s="109"/>
    </row>
    <row r="5248" spans="2:2" x14ac:dyDescent="0.2">
      <c r="B5248" s="109"/>
    </row>
    <row r="5249" spans="2:2" x14ac:dyDescent="0.2">
      <c r="B5249" s="109"/>
    </row>
    <row r="5250" spans="2:2" x14ac:dyDescent="0.2">
      <c r="B5250" s="109"/>
    </row>
    <row r="5251" spans="2:2" x14ac:dyDescent="0.2">
      <c r="B5251" s="109"/>
    </row>
    <row r="5252" spans="2:2" x14ac:dyDescent="0.2">
      <c r="B5252" s="109"/>
    </row>
    <row r="5253" spans="2:2" x14ac:dyDescent="0.2">
      <c r="B5253" s="109"/>
    </row>
    <row r="5254" spans="2:2" x14ac:dyDescent="0.2">
      <c r="B5254" s="109"/>
    </row>
    <row r="5255" spans="2:2" x14ac:dyDescent="0.2">
      <c r="B5255" s="109"/>
    </row>
    <row r="5256" spans="2:2" x14ac:dyDescent="0.2">
      <c r="B5256" s="109"/>
    </row>
    <row r="5257" spans="2:2" x14ac:dyDescent="0.2">
      <c r="B5257" s="109"/>
    </row>
    <row r="5258" spans="2:2" x14ac:dyDescent="0.2">
      <c r="B5258" s="109"/>
    </row>
    <row r="5259" spans="2:2" x14ac:dyDescent="0.2">
      <c r="B5259" s="109"/>
    </row>
    <row r="5260" spans="2:2" x14ac:dyDescent="0.2">
      <c r="B5260" s="109"/>
    </row>
    <row r="5261" spans="2:2" x14ac:dyDescent="0.2">
      <c r="B5261" s="109"/>
    </row>
    <row r="5262" spans="2:2" x14ac:dyDescent="0.2">
      <c r="B5262" s="109"/>
    </row>
    <row r="5263" spans="2:2" x14ac:dyDescent="0.2">
      <c r="B5263" s="109"/>
    </row>
    <row r="5264" spans="2:2" x14ac:dyDescent="0.2">
      <c r="B5264" s="109"/>
    </row>
    <row r="5265" spans="2:2" x14ac:dyDescent="0.2">
      <c r="B5265" s="109"/>
    </row>
    <row r="5266" spans="2:2" x14ac:dyDescent="0.2">
      <c r="B5266" s="109"/>
    </row>
    <row r="5267" spans="2:2" x14ac:dyDescent="0.2">
      <c r="B5267" s="109"/>
    </row>
    <row r="5268" spans="2:2" x14ac:dyDescent="0.2">
      <c r="B5268" s="109"/>
    </row>
    <row r="5269" spans="2:2" x14ac:dyDescent="0.2">
      <c r="B5269" s="109"/>
    </row>
    <row r="5270" spans="2:2" x14ac:dyDescent="0.2">
      <c r="B5270" s="109"/>
    </row>
    <row r="5271" spans="2:2" x14ac:dyDescent="0.2">
      <c r="B5271" s="109"/>
    </row>
    <row r="5272" spans="2:2" x14ac:dyDescent="0.2">
      <c r="B5272" s="109"/>
    </row>
    <row r="5273" spans="2:2" x14ac:dyDescent="0.2">
      <c r="B5273" s="109"/>
    </row>
    <row r="5274" spans="2:2" x14ac:dyDescent="0.2">
      <c r="B5274" s="109"/>
    </row>
    <row r="5275" spans="2:2" x14ac:dyDescent="0.2">
      <c r="B5275" s="109"/>
    </row>
    <row r="5276" spans="2:2" x14ac:dyDescent="0.2">
      <c r="B5276" s="109"/>
    </row>
    <row r="5277" spans="2:2" x14ac:dyDescent="0.2">
      <c r="B5277" s="109"/>
    </row>
    <row r="5278" spans="2:2" x14ac:dyDescent="0.2">
      <c r="B5278" s="109"/>
    </row>
    <row r="5279" spans="2:2" x14ac:dyDescent="0.2">
      <c r="B5279" s="109"/>
    </row>
    <row r="5280" spans="2:2" x14ac:dyDescent="0.2">
      <c r="B5280" s="109"/>
    </row>
    <row r="5281" spans="2:2" x14ac:dyDescent="0.2">
      <c r="B5281" s="109"/>
    </row>
    <row r="5282" spans="2:2" x14ac:dyDescent="0.2">
      <c r="B5282" s="109"/>
    </row>
    <row r="5283" spans="2:2" x14ac:dyDescent="0.2">
      <c r="B5283" s="109"/>
    </row>
    <row r="5284" spans="2:2" x14ac:dyDescent="0.2">
      <c r="B5284" s="109"/>
    </row>
    <row r="5285" spans="2:2" x14ac:dyDescent="0.2">
      <c r="B5285" s="109"/>
    </row>
    <row r="5286" spans="2:2" x14ac:dyDescent="0.2">
      <c r="B5286" s="109"/>
    </row>
    <row r="5287" spans="2:2" x14ac:dyDescent="0.2">
      <c r="B5287" s="109"/>
    </row>
    <row r="5288" spans="2:2" x14ac:dyDescent="0.2">
      <c r="B5288" s="109"/>
    </row>
    <row r="5289" spans="2:2" x14ac:dyDescent="0.2">
      <c r="B5289" s="109"/>
    </row>
    <row r="5290" spans="2:2" x14ac:dyDescent="0.2">
      <c r="B5290" s="109"/>
    </row>
    <row r="5291" spans="2:2" x14ac:dyDescent="0.2">
      <c r="B5291" s="109"/>
    </row>
    <row r="5292" spans="2:2" x14ac:dyDescent="0.2">
      <c r="B5292" s="109"/>
    </row>
    <row r="5293" spans="2:2" x14ac:dyDescent="0.2">
      <c r="B5293" s="109"/>
    </row>
    <row r="5294" spans="2:2" x14ac:dyDescent="0.2">
      <c r="B5294" s="109"/>
    </row>
    <row r="5295" spans="2:2" x14ac:dyDescent="0.2">
      <c r="B5295" s="109"/>
    </row>
    <row r="5296" spans="2:2" x14ac:dyDescent="0.2">
      <c r="B5296" s="109"/>
    </row>
    <row r="5297" spans="2:2" x14ac:dyDescent="0.2">
      <c r="B5297" s="109"/>
    </row>
    <row r="5298" spans="2:2" x14ac:dyDescent="0.2">
      <c r="B5298" s="109"/>
    </row>
    <row r="5299" spans="2:2" x14ac:dyDescent="0.2">
      <c r="B5299" s="109"/>
    </row>
    <row r="5300" spans="2:2" x14ac:dyDescent="0.2">
      <c r="B5300" s="109"/>
    </row>
    <row r="5301" spans="2:2" x14ac:dyDescent="0.2">
      <c r="B5301" s="109"/>
    </row>
    <row r="5302" spans="2:2" x14ac:dyDescent="0.2">
      <c r="B5302" s="109"/>
    </row>
    <row r="5303" spans="2:2" x14ac:dyDescent="0.2">
      <c r="B5303" s="109"/>
    </row>
    <row r="5304" spans="2:2" x14ac:dyDescent="0.2">
      <c r="B5304" s="109"/>
    </row>
    <row r="5305" spans="2:2" x14ac:dyDescent="0.2">
      <c r="B5305" s="109"/>
    </row>
    <row r="5306" spans="2:2" x14ac:dyDescent="0.2">
      <c r="B5306" s="109"/>
    </row>
    <row r="5307" spans="2:2" x14ac:dyDescent="0.2">
      <c r="B5307" s="109"/>
    </row>
    <row r="5308" spans="2:2" x14ac:dyDescent="0.2">
      <c r="B5308" s="109"/>
    </row>
    <row r="5309" spans="2:2" x14ac:dyDescent="0.2">
      <c r="B5309" s="109"/>
    </row>
    <row r="5310" spans="2:2" x14ac:dyDescent="0.2">
      <c r="B5310" s="109"/>
    </row>
    <row r="5311" spans="2:2" x14ac:dyDescent="0.2">
      <c r="B5311" s="109"/>
    </row>
    <row r="5312" spans="2:2" x14ac:dyDescent="0.2">
      <c r="B5312" s="109"/>
    </row>
    <row r="5313" spans="2:2" x14ac:dyDescent="0.2">
      <c r="B5313" s="109"/>
    </row>
    <row r="5314" spans="2:2" x14ac:dyDescent="0.2">
      <c r="B5314" s="109"/>
    </row>
    <row r="5315" spans="2:2" x14ac:dyDescent="0.2">
      <c r="B5315" s="109"/>
    </row>
    <row r="5316" spans="2:2" x14ac:dyDescent="0.2">
      <c r="B5316" s="109"/>
    </row>
    <row r="5317" spans="2:2" x14ac:dyDescent="0.2">
      <c r="B5317" s="109"/>
    </row>
    <row r="5318" spans="2:2" x14ac:dyDescent="0.2">
      <c r="B5318" s="109"/>
    </row>
    <row r="5319" spans="2:2" x14ac:dyDescent="0.2">
      <c r="B5319" s="109"/>
    </row>
    <row r="5320" spans="2:2" x14ac:dyDescent="0.2">
      <c r="B5320" s="109"/>
    </row>
    <row r="5321" spans="2:2" x14ac:dyDescent="0.2">
      <c r="B5321" s="109"/>
    </row>
    <row r="5322" spans="2:2" x14ac:dyDescent="0.2">
      <c r="B5322" s="109"/>
    </row>
    <row r="5323" spans="2:2" x14ac:dyDescent="0.2">
      <c r="B5323" s="109"/>
    </row>
    <row r="5324" spans="2:2" x14ac:dyDescent="0.2">
      <c r="B5324" s="109"/>
    </row>
    <row r="5325" spans="2:2" x14ac:dyDescent="0.2">
      <c r="B5325" s="109"/>
    </row>
    <row r="5326" spans="2:2" x14ac:dyDescent="0.2">
      <c r="B5326" s="109"/>
    </row>
    <row r="5327" spans="2:2" x14ac:dyDescent="0.2">
      <c r="B5327" s="109"/>
    </row>
    <row r="5328" spans="2:2" x14ac:dyDescent="0.2">
      <c r="B5328" s="109"/>
    </row>
    <row r="5329" spans="2:2" x14ac:dyDescent="0.2">
      <c r="B5329" s="109"/>
    </row>
    <row r="5330" spans="2:2" x14ac:dyDescent="0.2">
      <c r="B5330" s="109"/>
    </row>
    <row r="5331" spans="2:2" x14ac:dyDescent="0.2">
      <c r="B5331" s="109"/>
    </row>
    <row r="5332" spans="2:2" x14ac:dyDescent="0.2">
      <c r="B5332" s="109"/>
    </row>
    <row r="5333" spans="2:2" x14ac:dyDescent="0.2">
      <c r="B5333" s="109"/>
    </row>
    <row r="5334" spans="2:2" x14ac:dyDescent="0.2">
      <c r="B5334" s="109"/>
    </row>
    <row r="5335" spans="2:2" x14ac:dyDescent="0.2">
      <c r="B5335" s="109"/>
    </row>
    <row r="5336" spans="2:2" x14ac:dyDescent="0.2">
      <c r="B5336" s="109"/>
    </row>
    <row r="5337" spans="2:2" x14ac:dyDescent="0.2">
      <c r="B5337" s="109"/>
    </row>
    <row r="5338" spans="2:2" x14ac:dyDescent="0.2">
      <c r="B5338" s="109"/>
    </row>
    <row r="5339" spans="2:2" x14ac:dyDescent="0.2">
      <c r="B5339" s="109"/>
    </row>
    <row r="5340" spans="2:2" x14ac:dyDescent="0.2">
      <c r="B5340" s="109"/>
    </row>
    <row r="5341" spans="2:2" x14ac:dyDescent="0.2">
      <c r="B5341" s="109"/>
    </row>
    <row r="5342" spans="2:2" x14ac:dyDescent="0.2">
      <c r="B5342" s="109"/>
    </row>
    <row r="5343" spans="2:2" x14ac:dyDescent="0.2">
      <c r="B5343" s="109"/>
    </row>
    <row r="5344" spans="2:2" x14ac:dyDescent="0.2">
      <c r="B5344" s="109"/>
    </row>
    <row r="5345" spans="2:2" x14ac:dyDescent="0.2">
      <c r="B5345" s="109"/>
    </row>
    <row r="5346" spans="2:2" x14ac:dyDescent="0.2">
      <c r="B5346" s="109"/>
    </row>
    <row r="5347" spans="2:2" x14ac:dyDescent="0.2">
      <c r="B5347" s="109"/>
    </row>
    <row r="5348" spans="2:2" x14ac:dyDescent="0.2">
      <c r="B5348" s="109"/>
    </row>
    <row r="5349" spans="2:2" x14ac:dyDescent="0.2">
      <c r="B5349" s="109"/>
    </row>
    <row r="5350" spans="2:2" x14ac:dyDescent="0.2">
      <c r="B5350" s="109"/>
    </row>
    <row r="5351" spans="2:2" x14ac:dyDescent="0.2">
      <c r="B5351" s="109"/>
    </row>
    <row r="5352" spans="2:2" x14ac:dyDescent="0.2">
      <c r="B5352" s="109"/>
    </row>
    <row r="5353" spans="2:2" x14ac:dyDescent="0.2">
      <c r="B5353" s="109"/>
    </row>
    <row r="5354" spans="2:2" x14ac:dyDescent="0.2">
      <c r="B5354" s="109"/>
    </row>
    <row r="5355" spans="2:2" x14ac:dyDescent="0.2">
      <c r="B5355" s="109"/>
    </row>
    <row r="5356" spans="2:2" x14ac:dyDescent="0.2">
      <c r="B5356" s="109"/>
    </row>
    <row r="5357" spans="2:2" x14ac:dyDescent="0.2">
      <c r="B5357" s="109"/>
    </row>
    <row r="5358" spans="2:2" x14ac:dyDescent="0.2">
      <c r="B5358" s="109"/>
    </row>
    <row r="5359" spans="2:2" x14ac:dyDescent="0.2">
      <c r="B5359" s="109"/>
    </row>
    <row r="5360" spans="2:2" x14ac:dyDescent="0.2">
      <c r="B5360" s="109"/>
    </row>
    <row r="5361" spans="2:2" x14ac:dyDescent="0.2">
      <c r="B5361" s="109"/>
    </row>
    <row r="5362" spans="2:2" x14ac:dyDescent="0.2">
      <c r="B5362" s="109"/>
    </row>
    <row r="5363" spans="2:2" x14ac:dyDescent="0.2">
      <c r="B5363" s="109"/>
    </row>
    <row r="5364" spans="2:2" x14ac:dyDescent="0.2">
      <c r="B5364" s="109"/>
    </row>
    <row r="5365" spans="2:2" x14ac:dyDescent="0.2">
      <c r="B5365" s="109"/>
    </row>
    <row r="5366" spans="2:2" x14ac:dyDescent="0.2">
      <c r="B5366" s="109"/>
    </row>
    <row r="5367" spans="2:2" x14ac:dyDescent="0.2">
      <c r="B5367" s="109"/>
    </row>
    <row r="5368" spans="2:2" x14ac:dyDescent="0.2">
      <c r="B5368" s="109"/>
    </row>
    <row r="5369" spans="2:2" x14ac:dyDescent="0.2">
      <c r="B5369" s="109"/>
    </row>
    <row r="5370" spans="2:2" x14ac:dyDescent="0.2">
      <c r="B5370" s="109"/>
    </row>
    <row r="5371" spans="2:2" x14ac:dyDescent="0.2">
      <c r="B5371" s="109"/>
    </row>
    <row r="5372" spans="2:2" x14ac:dyDescent="0.2">
      <c r="B5372" s="109"/>
    </row>
    <row r="5373" spans="2:2" x14ac:dyDescent="0.2">
      <c r="B5373" s="109"/>
    </row>
    <row r="5374" spans="2:2" x14ac:dyDescent="0.2">
      <c r="B5374" s="109"/>
    </row>
    <row r="5375" spans="2:2" x14ac:dyDescent="0.2">
      <c r="B5375" s="109"/>
    </row>
    <row r="5376" spans="2:2" x14ac:dyDescent="0.2">
      <c r="B5376" s="109"/>
    </row>
    <row r="5377" spans="2:2" x14ac:dyDescent="0.2">
      <c r="B5377" s="109"/>
    </row>
    <row r="5378" spans="2:2" x14ac:dyDescent="0.2">
      <c r="B5378" s="109"/>
    </row>
    <row r="5379" spans="2:2" x14ac:dyDescent="0.2">
      <c r="B5379" s="109"/>
    </row>
    <row r="5380" spans="2:2" x14ac:dyDescent="0.2">
      <c r="B5380" s="109"/>
    </row>
    <row r="5381" spans="2:2" x14ac:dyDescent="0.2">
      <c r="B5381" s="109"/>
    </row>
    <row r="5382" spans="2:2" x14ac:dyDescent="0.2">
      <c r="B5382" s="109"/>
    </row>
    <row r="5383" spans="2:2" x14ac:dyDescent="0.2">
      <c r="B5383" s="109"/>
    </row>
    <row r="5384" spans="2:2" x14ac:dyDescent="0.2">
      <c r="B5384" s="109"/>
    </row>
    <row r="5385" spans="2:2" x14ac:dyDescent="0.2">
      <c r="B5385" s="109"/>
    </row>
    <row r="5386" spans="2:2" x14ac:dyDescent="0.2">
      <c r="B5386" s="109"/>
    </row>
    <row r="5387" spans="2:2" x14ac:dyDescent="0.2">
      <c r="B5387" s="109"/>
    </row>
    <row r="5388" spans="2:2" x14ac:dyDescent="0.2">
      <c r="B5388" s="109"/>
    </row>
    <row r="5389" spans="2:2" x14ac:dyDescent="0.2">
      <c r="B5389" s="109"/>
    </row>
    <row r="5390" spans="2:2" x14ac:dyDescent="0.2">
      <c r="B5390" s="109"/>
    </row>
    <row r="5391" spans="2:2" x14ac:dyDescent="0.2">
      <c r="B5391" s="109"/>
    </row>
    <row r="5392" spans="2:2" x14ac:dyDescent="0.2">
      <c r="B5392" s="109"/>
    </row>
    <row r="5393" spans="2:2" x14ac:dyDescent="0.2">
      <c r="B5393" s="109"/>
    </row>
    <row r="5394" spans="2:2" x14ac:dyDescent="0.2">
      <c r="B5394" s="109"/>
    </row>
    <row r="5395" spans="2:2" x14ac:dyDescent="0.2">
      <c r="B5395" s="109"/>
    </row>
    <row r="5396" spans="2:2" x14ac:dyDescent="0.2">
      <c r="B5396" s="109"/>
    </row>
    <row r="5397" spans="2:2" x14ac:dyDescent="0.2">
      <c r="B5397" s="109"/>
    </row>
    <row r="5398" spans="2:2" x14ac:dyDescent="0.2">
      <c r="B5398" s="109"/>
    </row>
    <row r="5399" spans="2:2" x14ac:dyDescent="0.2">
      <c r="B5399" s="109"/>
    </row>
    <row r="5400" spans="2:2" x14ac:dyDescent="0.2">
      <c r="B5400" s="109"/>
    </row>
    <row r="5401" spans="2:2" x14ac:dyDescent="0.2">
      <c r="B5401" s="109"/>
    </row>
    <row r="5402" spans="2:2" x14ac:dyDescent="0.2">
      <c r="B5402" s="109"/>
    </row>
    <row r="5403" spans="2:2" x14ac:dyDescent="0.2">
      <c r="B5403" s="109"/>
    </row>
    <row r="5404" spans="2:2" x14ac:dyDescent="0.2">
      <c r="B5404" s="109"/>
    </row>
    <row r="5405" spans="2:2" x14ac:dyDescent="0.2">
      <c r="B5405" s="109"/>
    </row>
    <row r="5406" spans="2:2" x14ac:dyDescent="0.2">
      <c r="B5406" s="109"/>
    </row>
    <row r="5407" spans="2:2" x14ac:dyDescent="0.2">
      <c r="B5407" s="109"/>
    </row>
    <row r="5408" spans="2:2" x14ac:dyDescent="0.2">
      <c r="B5408" s="109"/>
    </row>
    <row r="5409" spans="2:2" x14ac:dyDescent="0.2">
      <c r="B5409" s="109"/>
    </row>
    <row r="5410" spans="2:2" x14ac:dyDescent="0.2">
      <c r="B5410" s="109"/>
    </row>
    <row r="5411" spans="2:2" x14ac:dyDescent="0.2">
      <c r="B5411" s="109"/>
    </row>
    <row r="5412" spans="2:2" x14ac:dyDescent="0.2">
      <c r="B5412" s="109"/>
    </row>
    <row r="5413" spans="2:2" x14ac:dyDescent="0.2">
      <c r="B5413" s="109"/>
    </row>
    <row r="5414" spans="2:2" x14ac:dyDescent="0.2">
      <c r="B5414" s="109"/>
    </row>
    <row r="5415" spans="2:2" x14ac:dyDescent="0.2">
      <c r="B5415" s="109"/>
    </row>
    <row r="5416" spans="2:2" x14ac:dyDescent="0.2">
      <c r="B5416" s="109"/>
    </row>
    <row r="5417" spans="2:2" x14ac:dyDescent="0.2">
      <c r="B5417" s="109"/>
    </row>
    <row r="5418" spans="2:2" x14ac:dyDescent="0.2">
      <c r="B5418" s="109"/>
    </row>
    <row r="5419" spans="2:2" x14ac:dyDescent="0.2">
      <c r="B5419" s="109"/>
    </row>
    <row r="5420" spans="2:2" x14ac:dyDescent="0.2">
      <c r="B5420" s="109"/>
    </row>
    <row r="5421" spans="2:2" x14ac:dyDescent="0.2">
      <c r="B5421" s="109"/>
    </row>
    <row r="5422" spans="2:2" x14ac:dyDescent="0.2">
      <c r="B5422" s="109"/>
    </row>
    <row r="5423" spans="2:2" x14ac:dyDescent="0.2">
      <c r="B5423" s="109"/>
    </row>
    <row r="5424" spans="2:2" x14ac:dyDescent="0.2">
      <c r="B5424" s="109"/>
    </row>
    <row r="5425" spans="2:2" x14ac:dyDescent="0.2">
      <c r="B5425" s="109"/>
    </row>
    <row r="5426" spans="2:2" x14ac:dyDescent="0.2">
      <c r="B5426" s="109"/>
    </row>
    <row r="5427" spans="2:2" x14ac:dyDescent="0.2">
      <c r="B5427" s="109"/>
    </row>
    <row r="5428" spans="2:2" x14ac:dyDescent="0.2">
      <c r="B5428" s="109"/>
    </row>
    <row r="5429" spans="2:2" x14ac:dyDescent="0.2">
      <c r="B5429" s="109"/>
    </row>
    <row r="5430" spans="2:2" x14ac:dyDescent="0.2">
      <c r="B5430" s="109"/>
    </row>
    <row r="5431" spans="2:2" x14ac:dyDescent="0.2">
      <c r="B5431" s="109"/>
    </row>
    <row r="5432" spans="2:2" x14ac:dyDescent="0.2">
      <c r="B5432" s="109"/>
    </row>
    <row r="5433" spans="2:2" x14ac:dyDescent="0.2">
      <c r="B5433" s="109"/>
    </row>
    <row r="5434" spans="2:2" x14ac:dyDescent="0.2">
      <c r="B5434" s="109"/>
    </row>
    <row r="5435" spans="2:2" x14ac:dyDescent="0.2">
      <c r="B5435" s="109"/>
    </row>
    <row r="5436" spans="2:2" x14ac:dyDescent="0.2">
      <c r="B5436" s="109"/>
    </row>
    <row r="5437" spans="2:2" x14ac:dyDescent="0.2">
      <c r="B5437" s="109"/>
    </row>
    <row r="5438" spans="2:2" x14ac:dyDescent="0.2">
      <c r="B5438" s="109"/>
    </row>
    <row r="5439" spans="2:2" x14ac:dyDescent="0.2">
      <c r="B5439" s="109"/>
    </row>
    <row r="5440" spans="2:2" x14ac:dyDescent="0.2">
      <c r="B5440" s="109"/>
    </row>
    <row r="5441" spans="2:2" x14ac:dyDescent="0.2">
      <c r="B5441" s="109"/>
    </row>
    <row r="5442" spans="2:2" x14ac:dyDescent="0.2">
      <c r="B5442" s="109"/>
    </row>
    <row r="5443" spans="2:2" x14ac:dyDescent="0.2">
      <c r="B5443" s="109"/>
    </row>
    <row r="5444" spans="2:2" x14ac:dyDescent="0.2">
      <c r="B5444" s="109"/>
    </row>
    <row r="5445" spans="2:2" x14ac:dyDescent="0.2">
      <c r="B5445" s="109"/>
    </row>
    <row r="5446" spans="2:2" x14ac:dyDescent="0.2">
      <c r="B5446" s="109"/>
    </row>
    <row r="5447" spans="2:2" x14ac:dyDescent="0.2">
      <c r="B5447" s="109"/>
    </row>
    <row r="5448" spans="2:2" x14ac:dyDescent="0.2">
      <c r="B5448" s="109"/>
    </row>
    <row r="5449" spans="2:2" x14ac:dyDescent="0.2">
      <c r="B5449" s="109"/>
    </row>
    <row r="5450" spans="2:2" x14ac:dyDescent="0.2">
      <c r="B5450" s="109"/>
    </row>
    <row r="5451" spans="2:2" x14ac:dyDescent="0.2">
      <c r="B5451" s="109"/>
    </row>
    <row r="5452" spans="2:2" x14ac:dyDescent="0.2">
      <c r="B5452" s="109"/>
    </row>
    <row r="5453" spans="2:2" x14ac:dyDescent="0.2">
      <c r="B5453" s="109"/>
    </row>
    <row r="5454" spans="2:2" x14ac:dyDescent="0.2">
      <c r="B5454" s="109"/>
    </row>
    <row r="5455" spans="2:2" x14ac:dyDescent="0.2">
      <c r="B5455" s="109"/>
    </row>
    <row r="5456" spans="2:2" x14ac:dyDescent="0.2">
      <c r="B5456" s="109"/>
    </row>
    <row r="5457" spans="2:2" x14ac:dyDescent="0.2">
      <c r="B5457" s="109"/>
    </row>
    <row r="5458" spans="2:2" x14ac:dyDescent="0.2">
      <c r="B5458" s="109"/>
    </row>
    <row r="5459" spans="2:2" x14ac:dyDescent="0.2">
      <c r="B5459" s="109"/>
    </row>
    <row r="5460" spans="2:2" x14ac:dyDescent="0.2">
      <c r="B5460" s="109"/>
    </row>
    <row r="5461" spans="2:2" x14ac:dyDescent="0.2">
      <c r="B5461" s="109"/>
    </row>
    <row r="5462" spans="2:2" x14ac:dyDescent="0.2">
      <c r="B5462" s="109"/>
    </row>
    <row r="5463" spans="2:2" x14ac:dyDescent="0.2">
      <c r="B5463" s="109"/>
    </row>
    <row r="5464" spans="2:2" x14ac:dyDescent="0.2">
      <c r="B5464" s="109"/>
    </row>
    <row r="5465" spans="2:2" x14ac:dyDescent="0.2">
      <c r="B5465" s="109"/>
    </row>
    <row r="5466" spans="2:2" x14ac:dyDescent="0.2">
      <c r="B5466" s="109"/>
    </row>
    <row r="5467" spans="2:2" x14ac:dyDescent="0.2">
      <c r="B5467" s="109"/>
    </row>
    <row r="5468" spans="2:2" x14ac:dyDescent="0.2">
      <c r="B5468" s="109"/>
    </row>
    <row r="5469" spans="2:2" x14ac:dyDescent="0.2">
      <c r="B5469" s="109"/>
    </row>
    <row r="5470" spans="2:2" x14ac:dyDescent="0.2">
      <c r="B5470" s="109"/>
    </row>
    <row r="5471" spans="2:2" x14ac:dyDescent="0.2">
      <c r="B5471" s="109"/>
    </row>
    <row r="5472" spans="2:2" x14ac:dyDescent="0.2">
      <c r="B5472" s="109"/>
    </row>
    <row r="5473" spans="2:2" x14ac:dyDescent="0.2">
      <c r="B5473" s="109"/>
    </row>
    <row r="5474" spans="2:2" x14ac:dyDescent="0.2">
      <c r="B5474" s="109"/>
    </row>
    <row r="5475" spans="2:2" x14ac:dyDescent="0.2">
      <c r="B5475" s="109"/>
    </row>
    <row r="5476" spans="2:2" x14ac:dyDescent="0.2">
      <c r="B5476" s="109"/>
    </row>
    <row r="5477" spans="2:2" x14ac:dyDescent="0.2">
      <c r="B5477" s="109"/>
    </row>
    <row r="5478" spans="2:2" x14ac:dyDescent="0.2">
      <c r="B5478" s="109"/>
    </row>
    <row r="5479" spans="2:2" x14ac:dyDescent="0.2">
      <c r="B5479" s="109"/>
    </row>
    <row r="5480" spans="2:2" x14ac:dyDescent="0.2">
      <c r="B5480" s="109"/>
    </row>
    <row r="5481" spans="2:2" x14ac:dyDescent="0.2">
      <c r="B5481" s="109"/>
    </row>
    <row r="5482" spans="2:2" x14ac:dyDescent="0.2">
      <c r="B5482" s="109"/>
    </row>
    <row r="5483" spans="2:2" x14ac:dyDescent="0.2">
      <c r="B5483" s="109"/>
    </row>
    <row r="5484" spans="2:2" x14ac:dyDescent="0.2">
      <c r="B5484" s="109"/>
    </row>
    <row r="5485" spans="2:2" x14ac:dyDescent="0.2">
      <c r="B5485" s="109"/>
    </row>
    <row r="5486" spans="2:2" x14ac:dyDescent="0.2">
      <c r="B5486" s="109"/>
    </row>
    <row r="5487" spans="2:2" x14ac:dyDescent="0.2">
      <c r="B5487" s="109"/>
    </row>
    <row r="5488" spans="2:2" x14ac:dyDescent="0.2">
      <c r="B5488" s="109"/>
    </row>
    <row r="5489" spans="2:2" x14ac:dyDescent="0.2">
      <c r="B5489" s="109"/>
    </row>
    <row r="5490" spans="2:2" x14ac:dyDescent="0.2">
      <c r="B5490" s="109"/>
    </row>
    <row r="5491" spans="2:2" x14ac:dyDescent="0.2">
      <c r="B5491" s="109"/>
    </row>
    <row r="5492" spans="2:2" x14ac:dyDescent="0.2">
      <c r="B5492" s="109"/>
    </row>
    <row r="5493" spans="2:2" x14ac:dyDescent="0.2">
      <c r="B5493" s="109"/>
    </row>
    <row r="5494" spans="2:2" x14ac:dyDescent="0.2">
      <c r="B5494" s="109"/>
    </row>
    <row r="5495" spans="2:2" x14ac:dyDescent="0.2">
      <c r="B5495" s="109"/>
    </row>
    <row r="5496" spans="2:2" x14ac:dyDescent="0.2">
      <c r="B5496" s="109"/>
    </row>
    <row r="5497" spans="2:2" x14ac:dyDescent="0.2">
      <c r="B5497" s="109"/>
    </row>
    <row r="5498" spans="2:2" x14ac:dyDescent="0.2">
      <c r="B5498" s="109"/>
    </row>
    <row r="5499" spans="2:2" x14ac:dyDescent="0.2">
      <c r="B5499" s="109"/>
    </row>
    <row r="5500" spans="2:2" x14ac:dyDescent="0.2">
      <c r="B5500" s="109"/>
    </row>
    <row r="5501" spans="2:2" x14ac:dyDescent="0.2">
      <c r="B5501" s="109"/>
    </row>
    <row r="5502" spans="2:2" x14ac:dyDescent="0.2">
      <c r="B5502" s="109"/>
    </row>
    <row r="5503" spans="2:2" x14ac:dyDescent="0.2">
      <c r="B5503" s="109"/>
    </row>
    <row r="5504" spans="2:2" x14ac:dyDescent="0.2">
      <c r="B5504" s="109"/>
    </row>
    <row r="5505" spans="2:2" x14ac:dyDescent="0.2">
      <c r="B5505" s="109"/>
    </row>
    <row r="5506" spans="2:2" x14ac:dyDescent="0.2">
      <c r="B5506" s="109"/>
    </row>
    <row r="5507" spans="2:2" x14ac:dyDescent="0.2">
      <c r="B5507" s="109"/>
    </row>
    <row r="5508" spans="2:2" x14ac:dyDescent="0.2">
      <c r="B5508" s="109"/>
    </row>
    <row r="5509" spans="2:2" x14ac:dyDescent="0.2">
      <c r="B5509" s="109"/>
    </row>
    <row r="5510" spans="2:2" x14ac:dyDescent="0.2">
      <c r="B5510" s="109"/>
    </row>
    <row r="5511" spans="2:2" x14ac:dyDescent="0.2">
      <c r="B5511" s="109"/>
    </row>
    <row r="5512" spans="2:2" x14ac:dyDescent="0.2">
      <c r="B5512" s="109"/>
    </row>
    <row r="5513" spans="2:2" x14ac:dyDescent="0.2">
      <c r="B5513" s="109"/>
    </row>
    <row r="5514" spans="2:2" x14ac:dyDescent="0.2">
      <c r="B5514" s="109"/>
    </row>
    <row r="5515" spans="2:2" x14ac:dyDescent="0.2">
      <c r="B5515" s="109"/>
    </row>
    <row r="5516" spans="2:2" x14ac:dyDescent="0.2">
      <c r="B5516" s="109"/>
    </row>
    <row r="5517" spans="2:2" x14ac:dyDescent="0.2">
      <c r="B5517" s="109"/>
    </row>
    <row r="5518" spans="2:2" x14ac:dyDescent="0.2">
      <c r="B5518" s="109"/>
    </row>
    <row r="5519" spans="2:2" x14ac:dyDescent="0.2">
      <c r="B5519" s="109"/>
    </row>
    <row r="5520" spans="2:2" x14ac:dyDescent="0.2">
      <c r="B5520" s="109"/>
    </row>
    <row r="5521" spans="2:2" x14ac:dyDescent="0.2">
      <c r="B5521" s="109"/>
    </row>
    <row r="5522" spans="2:2" x14ac:dyDescent="0.2">
      <c r="B5522" s="109"/>
    </row>
    <row r="5523" spans="2:2" x14ac:dyDescent="0.2">
      <c r="B5523" s="109"/>
    </row>
    <row r="5524" spans="2:2" x14ac:dyDescent="0.2">
      <c r="B5524" s="109"/>
    </row>
    <row r="5525" spans="2:2" x14ac:dyDescent="0.2">
      <c r="B5525" s="109"/>
    </row>
    <row r="5526" spans="2:2" x14ac:dyDescent="0.2">
      <c r="B5526" s="109"/>
    </row>
    <row r="5527" spans="2:2" x14ac:dyDescent="0.2">
      <c r="B5527" s="109"/>
    </row>
    <row r="5528" spans="2:2" x14ac:dyDescent="0.2">
      <c r="B5528" s="109"/>
    </row>
    <row r="5529" spans="2:2" x14ac:dyDescent="0.2">
      <c r="B5529" s="109"/>
    </row>
    <row r="5530" spans="2:2" x14ac:dyDescent="0.2">
      <c r="B5530" s="109"/>
    </row>
    <row r="5531" spans="2:2" x14ac:dyDescent="0.2">
      <c r="B5531" s="109"/>
    </row>
    <row r="5532" spans="2:2" x14ac:dyDescent="0.2">
      <c r="B5532" s="109"/>
    </row>
    <row r="5533" spans="2:2" x14ac:dyDescent="0.2">
      <c r="B5533" s="109"/>
    </row>
    <row r="5534" spans="2:2" x14ac:dyDescent="0.2">
      <c r="B5534" s="109"/>
    </row>
    <row r="5535" spans="2:2" x14ac:dyDescent="0.2">
      <c r="B5535" s="109"/>
    </row>
    <row r="5536" spans="2:2" x14ac:dyDescent="0.2">
      <c r="B5536" s="109"/>
    </row>
    <row r="5537" spans="2:2" x14ac:dyDescent="0.2">
      <c r="B5537" s="109"/>
    </row>
    <row r="5538" spans="2:2" x14ac:dyDescent="0.2">
      <c r="B5538" s="109"/>
    </row>
    <row r="5539" spans="2:2" x14ac:dyDescent="0.2">
      <c r="B5539" s="109"/>
    </row>
    <row r="5540" spans="2:2" x14ac:dyDescent="0.2">
      <c r="B5540" s="109"/>
    </row>
    <row r="5541" spans="2:2" x14ac:dyDescent="0.2">
      <c r="B5541" s="109"/>
    </row>
    <row r="5542" spans="2:2" x14ac:dyDescent="0.2">
      <c r="B5542" s="109"/>
    </row>
    <row r="5543" spans="2:2" x14ac:dyDescent="0.2">
      <c r="B5543" s="109"/>
    </row>
    <row r="5544" spans="2:2" x14ac:dyDescent="0.2">
      <c r="B5544" s="109"/>
    </row>
    <row r="5545" spans="2:2" x14ac:dyDescent="0.2">
      <c r="B5545" s="109"/>
    </row>
    <row r="5546" spans="2:2" x14ac:dyDescent="0.2">
      <c r="B5546" s="109"/>
    </row>
    <row r="5547" spans="2:2" x14ac:dyDescent="0.2">
      <c r="B5547" s="109"/>
    </row>
    <row r="5548" spans="2:2" x14ac:dyDescent="0.2">
      <c r="B5548" s="109"/>
    </row>
    <row r="5549" spans="2:2" x14ac:dyDescent="0.2">
      <c r="B5549" s="109"/>
    </row>
    <row r="5550" spans="2:2" x14ac:dyDescent="0.2">
      <c r="B5550" s="109"/>
    </row>
    <row r="5551" spans="2:2" x14ac:dyDescent="0.2">
      <c r="B5551" s="109"/>
    </row>
    <row r="5552" spans="2:2" x14ac:dyDescent="0.2">
      <c r="B5552" s="109"/>
    </row>
    <row r="5553" spans="2:2" x14ac:dyDescent="0.2">
      <c r="B5553" s="109"/>
    </row>
    <row r="5554" spans="2:2" x14ac:dyDescent="0.2">
      <c r="B5554" s="109"/>
    </row>
    <row r="5555" spans="2:2" x14ac:dyDescent="0.2">
      <c r="B5555" s="109"/>
    </row>
    <row r="5556" spans="2:2" x14ac:dyDescent="0.2">
      <c r="B5556" s="109"/>
    </row>
    <row r="5557" spans="2:2" x14ac:dyDescent="0.2">
      <c r="B5557" s="109"/>
    </row>
    <row r="5558" spans="2:2" x14ac:dyDescent="0.2">
      <c r="B5558" s="109"/>
    </row>
    <row r="5559" spans="2:2" x14ac:dyDescent="0.2">
      <c r="B5559" s="109"/>
    </row>
    <row r="5560" spans="2:2" x14ac:dyDescent="0.2">
      <c r="B5560" s="109"/>
    </row>
    <row r="5561" spans="2:2" x14ac:dyDescent="0.2">
      <c r="B5561" s="109"/>
    </row>
    <row r="5562" spans="2:2" x14ac:dyDescent="0.2">
      <c r="B5562" s="109"/>
    </row>
    <row r="5563" spans="2:2" x14ac:dyDescent="0.2">
      <c r="B5563" s="109"/>
    </row>
    <row r="5564" spans="2:2" x14ac:dyDescent="0.2">
      <c r="B5564" s="109"/>
    </row>
    <row r="5565" spans="2:2" x14ac:dyDescent="0.2">
      <c r="B5565" s="109"/>
    </row>
    <row r="5566" spans="2:2" x14ac:dyDescent="0.2">
      <c r="B5566" s="109"/>
    </row>
    <row r="5567" spans="2:2" x14ac:dyDescent="0.2">
      <c r="B5567" s="109"/>
    </row>
    <row r="5568" spans="2:2" x14ac:dyDescent="0.2">
      <c r="B5568" s="109"/>
    </row>
    <row r="5569" spans="2:2" x14ac:dyDescent="0.2">
      <c r="B5569" s="109"/>
    </row>
    <row r="5570" spans="2:2" x14ac:dyDescent="0.2">
      <c r="B5570" s="109"/>
    </row>
    <row r="5571" spans="2:2" x14ac:dyDescent="0.2">
      <c r="B5571" s="109"/>
    </row>
    <row r="5572" spans="2:2" x14ac:dyDescent="0.2">
      <c r="B5572" s="109"/>
    </row>
    <row r="5573" spans="2:2" x14ac:dyDescent="0.2">
      <c r="B5573" s="109"/>
    </row>
    <row r="5574" spans="2:2" x14ac:dyDescent="0.2">
      <c r="B5574" s="109"/>
    </row>
    <row r="5575" spans="2:2" x14ac:dyDescent="0.2">
      <c r="B5575" s="109"/>
    </row>
    <row r="5576" spans="2:2" x14ac:dyDescent="0.2">
      <c r="B5576" s="109"/>
    </row>
    <row r="5577" spans="2:2" x14ac:dyDescent="0.2">
      <c r="B5577" s="109"/>
    </row>
    <row r="5578" spans="2:2" x14ac:dyDescent="0.2">
      <c r="B5578" s="109"/>
    </row>
    <row r="5579" spans="2:2" x14ac:dyDescent="0.2">
      <c r="B5579" s="109"/>
    </row>
    <row r="5580" spans="2:2" x14ac:dyDescent="0.2">
      <c r="B5580" s="109"/>
    </row>
    <row r="5581" spans="2:2" x14ac:dyDescent="0.2">
      <c r="B5581" s="109"/>
    </row>
    <row r="5582" spans="2:2" x14ac:dyDescent="0.2">
      <c r="B5582" s="109"/>
    </row>
    <row r="5583" spans="2:2" x14ac:dyDescent="0.2">
      <c r="B5583" s="109"/>
    </row>
    <row r="5584" spans="2:2" x14ac:dyDescent="0.2">
      <c r="B5584" s="109"/>
    </row>
    <row r="5585" spans="2:2" x14ac:dyDescent="0.2">
      <c r="B5585" s="109"/>
    </row>
    <row r="5586" spans="2:2" x14ac:dyDescent="0.2">
      <c r="B5586" s="109"/>
    </row>
    <row r="5587" spans="2:2" x14ac:dyDescent="0.2">
      <c r="B5587" s="109"/>
    </row>
    <row r="5588" spans="2:2" x14ac:dyDescent="0.2">
      <c r="B5588" s="109"/>
    </row>
    <row r="5589" spans="2:2" x14ac:dyDescent="0.2">
      <c r="B5589" s="109"/>
    </row>
    <row r="5590" spans="2:2" x14ac:dyDescent="0.2">
      <c r="B5590" s="109"/>
    </row>
    <row r="5591" spans="2:2" x14ac:dyDescent="0.2">
      <c r="B5591" s="109"/>
    </row>
    <row r="5592" spans="2:2" x14ac:dyDescent="0.2">
      <c r="B5592" s="109"/>
    </row>
    <row r="5593" spans="2:2" x14ac:dyDescent="0.2">
      <c r="B5593" s="109"/>
    </row>
    <row r="5594" spans="2:2" x14ac:dyDescent="0.2">
      <c r="B5594" s="109"/>
    </row>
    <row r="5595" spans="2:2" x14ac:dyDescent="0.2">
      <c r="B5595" s="109"/>
    </row>
    <row r="5596" spans="2:2" x14ac:dyDescent="0.2">
      <c r="B5596" s="109"/>
    </row>
    <row r="5597" spans="2:2" x14ac:dyDescent="0.2">
      <c r="B5597" s="109"/>
    </row>
    <row r="5598" spans="2:2" x14ac:dyDescent="0.2">
      <c r="B5598" s="109"/>
    </row>
    <row r="5599" spans="2:2" x14ac:dyDescent="0.2">
      <c r="B5599" s="109"/>
    </row>
    <row r="5600" spans="2:2" x14ac:dyDescent="0.2">
      <c r="B5600" s="109"/>
    </row>
    <row r="5601" spans="2:2" x14ac:dyDescent="0.2">
      <c r="B5601" s="109"/>
    </row>
    <row r="5602" spans="2:2" x14ac:dyDescent="0.2">
      <c r="B5602" s="109"/>
    </row>
    <row r="5603" spans="2:2" x14ac:dyDescent="0.2">
      <c r="B5603" s="109"/>
    </row>
    <row r="5604" spans="2:2" x14ac:dyDescent="0.2">
      <c r="B5604" s="109"/>
    </row>
    <row r="5605" spans="2:2" x14ac:dyDescent="0.2">
      <c r="B5605" s="109"/>
    </row>
    <row r="5606" spans="2:2" x14ac:dyDescent="0.2">
      <c r="B5606" s="109"/>
    </row>
    <row r="5607" spans="2:2" x14ac:dyDescent="0.2">
      <c r="B5607" s="109"/>
    </row>
    <row r="5608" spans="2:2" x14ac:dyDescent="0.2">
      <c r="B5608" s="109"/>
    </row>
    <row r="5609" spans="2:2" x14ac:dyDescent="0.2">
      <c r="B5609" s="109"/>
    </row>
    <row r="5610" spans="2:2" x14ac:dyDescent="0.2">
      <c r="B5610" s="109"/>
    </row>
    <row r="5611" spans="2:2" x14ac:dyDescent="0.2">
      <c r="B5611" s="109"/>
    </row>
    <row r="5612" spans="2:2" x14ac:dyDescent="0.2">
      <c r="B5612" s="109"/>
    </row>
    <row r="5613" spans="2:2" x14ac:dyDescent="0.2">
      <c r="B5613" s="109"/>
    </row>
    <row r="5614" spans="2:2" x14ac:dyDescent="0.2">
      <c r="B5614" s="109"/>
    </row>
    <row r="5615" spans="2:2" x14ac:dyDescent="0.2">
      <c r="B5615" s="109"/>
    </row>
    <row r="5616" spans="2:2" x14ac:dyDescent="0.2">
      <c r="B5616" s="109"/>
    </row>
    <row r="5617" spans="2:2" x14ac:dyDescent="0.2">
      <c r="B5617" s="109"/>
    </row>
    <row r="5618" spans="2:2" x14ac:dyDescent="0.2">
      <c r="B5618" s="109"/>
    </row>
    <row r="5619" spans="2:2" x14ac:dyDescent="0.2">
      <c r="B5619" s="109"/>
    </row>
    <row r="5620" spans="2:2" x14ac:dyDescent="0.2">
      <c r="B5620" s="109"/>
    </row>
    <row r="5621" spans="2:2" x14ac:dyDescent="0.2">
      <c r="B5621" s="109"/>
    </row>
    <row r="5622" spans="2:2" x14ac:dyDescent="0.2">
      <c r="B5622" s="109"/>
    </row>
    <row r="5623" spans="2:2" x14ac:dyDescent="0.2">
      <c r="B5623" s="109"/>
    </row>
    <row r="5624" spans="2:2" x14ac:dyDescent="0.2">
      <c r="B5624" s="109"/>
    </row>
    <row r="5625" spans="2:2" x14ac:dyDescent="0.2">
      <c r="B5625" s="109"/>
    </row>
    <row r="5626" spans="2:2" x14ac:dyDescent="0.2">
      <c r="B5626" s="109"/>
    </row>
    <row r="5627" spans="2:2" x14ac:dyDescent="0.2">
      <c r="B5627" s="109"/>
    </row>
    <row r="5628" spans="2:2" x14ac:dyDescent="0.2">
      <c r="B5628" s="109"/>
    </row>
    <row r="5629" spans="2:2" x14ac:dyDescent="0.2">
      <c r="B5629" s="109"/>
    </row>
    <row r="5630" spans="2:2" x14ac:dyDescent="0.2">
      <c r="B5630" s="109"/>
    </row>
    <row r="5631" spans="2:2" x14ac:dyDescent="0.2">
      <c r="B5631" s="109"/>
    </row>
    <row r="5632" spans="2:2" x14ac:dyDescent="0.2">
      <c r="B5632" s="109"/>
    </row>
    <row r="5633" spans="2:2" x14ac:dyDescent="0.2">
      <c r="B5633" s="109"/>
    </row>
    <row r="5634" spans="2:2" x14ac:dyDescent="0.2">
      <c r="B5634" s="109"/>
    </row>
    <row r="5635" spans="2:2" x14ac:dyDescent="0.2">
      <c r="B5635" s="109"/>
    </row>
    <row r="5636" spans="2:2" x14ac:dyDescent="0.2">
      <c r="B5636" s="109"/>
    </row>
    <row r="5637" spans="2:2" x14ac:dyDescent="0.2">
      <c r="B5637" s="109"/>
    </row>
    <row r="5638" spans="2:2" x14ac:dyDescent="0.2">
      <c r="B5638" s="109"/>
    </row>
    <row r="5639" spans="2:2" x14ac:dyDescent="0.2">
      <c r="B5639" s="109"/>
    </row>
    <row r="5640" spans="2:2" x14ac:dyDescent="0.2">
      <c r="B5640" s="109"/>
    </row>
    <row r="5641" spans="2:2" x14ac:dyDescent="0.2">
      <c r="B5641" s="109"/>
    </row>
    <row r="5642" spans="2:2" x14ac:dyDescent="0.2">
      <c r="B5642" s="109"/>
    </row>
    <row r="5643" spans="2:2" x14ac:dyDescent="0.2">
      <c r="B5643" s="109"/>
    </row>
    <row r="5644" spans="2:2" x14ac:dyDescent="0.2">
      <c r="B5644" s="109"/>
    </row>
    <row r="5645" spans="2:2" x14ac:dyDescent="0.2">
      <c r="B5645" s="109"/>
    </row>
    <row r="5646" spans="2:2" x14ac:dyDescent="0.2">
      <c r="B5646" s="109"/>
    </row>
    <row r="5647" spans="2:2" x14ac:dyDescent="0.2">
      <c r="B5647" s="109"/>
    </row>
    <row r="5648" spans="2:2" x14ac:dyDescent="0.2">
      <c r="B5648" s="109"/>
    </row>
    <row r="5649" spans="2:2" x14ac:dyDescent="0.2">
      <c r="B5649" s="109"/>
    </row>
    <row r="5650" spans="2:2" x14ac:dyDescent="0.2">
      <c r="B5650" s="109"/>
    </row>
    <row r="5651" spans="2:2" x14ac:dyDescent="0.2">
      <c r="B5651" s="109"/>
    </row>
    <row r="5652" spans="2:2" x14ac:dyDescent="0.2">
      <c r="B5652" s="109"/>
    </row>
    <row r="5653" spans="2:2" x14ac:dyDescent="0.2">
      <c r="B5653" s="109"/>
    </row>
    <row r="5654" spans="2:2" x14ac:dyDescent="0.2">
      <c r="B5654" s="109"/>
    </row>
    <row r="5655" spans="2:2" x14ac:dyDescent="0.2">
      <c r="B5655" s="109"/>
    </row>
    <row r="5656" spans="2:2" x14ac:dyDescent="0.2">
      <c r="B5656" s="109"/>
    </row>
    <row r="5657" spans="2:2" x14ac:dyDescent="0.2">
      <c r="B5657" s="109"/>
    </row>
    <row r="5658" spans="2:2" x14ac:dyDescent="0.2">
      <c r="B5658" s="109"/>
    </row>
    <row r="5659" spans="2:2" x14ac:dyDescent="0.2">
      <c r="B5659" s="109"/>
    </row>
    <row r="5660" spans="2:2" x14ac:dyDescent="0.2">
      <c r="B5660" s="109"/>
    </row>
    <row r="5661" spans="2:2" x14ac:dyDescent="0.2">
      <c r="B5661" s="109"/>
    </row>
    <row r="5662" spans="2:2" x14ac:dyDescent="0.2">
      <c r="B5662" s="109"/>
    </row>
    <row r="5663" spans="2:2" x14ac:dyDescent="0.2">
      <c r="B5663" s="109"/>
    </row>
    <row r="5664" spans="2:2" x14ac:dyDescent="0.2">
      <c r="B5664" s="109"/>
    </row>
    <row r="5665" spans="2:2" x14ac:dyDescent="0.2">
      <c r="B5665" s="109"/>
    </row>
    <row r="5666" spans="2:2" x14ac:dyDescent="0.2">
      <c r="B5666" s="109"/>
    </row>
    <row r="5667" spans="2:2" x14ac:dyDescent="0.2">
      <c r="B5667" s="109"/>
    </row>
    <row r="5668" spans="2:2" x14ac:dyDescent="0.2">
      <c r="B5668" s="109"/>
    </row>
    <row r="5669" spans="2:2" x14ac:dyDescent="0.2">
      <c r="B5669" s="109"/>
    </row>
    <row r="5670" spans="2:2" x14ac:dyDescent="0.2">
      <c r="B5670" s="109"/>
    </row>
    <row r="5671" spans="2:2" x14ac:dyDescent="0.2">
      <c r="B5671" s="109"/>
    </row>
    <row r="5672" spans="2:2" x14ac:dyDescent="0.2">
      <c r="B5672" s="109"/>
    </row>
    <row r="5673" spans="2:2" x14ac:dyDescent="0.2">
      <c r="B5673" s="109"/>
    </row>
    <row r="5674" spans="2:2" x14ac:dyDescent="0.2">
      <c r="B5674" s="109"/>
    </row>
    <row r="5675" spans="2:2" x14ac:dyDescent="0.2">
      <c r="B5675" s="109"/>
    </row>
    <row r="5676" spans="2:2" x14ac:dyDescent="0.2">
      <c r="B5676" s="109"/>
    </row>
    <row r="5677" spans="2:2" x14ac:dyDescent="0.2">
      <c r="B5677" s="109"/>
    </row>
    <row r="5678" spans="2:2" x14ac:dyDescent="0.2">
      <c r="B5678" s="109"/>
    </row>
    <row r="5679" spans="2:2" x14ac:dyDescent="0.2">
      <c r="B5679" s="109"/>
    </row>
    <row r="5680" spans="2:2" x14ac:dyDescent="0.2">
      <c r="B5680" s="109"/>
    </row>
    <row r="5681" spans="2:2" x14ac:dyDescent="0.2">
      <c r="B5681" s="109"/>
    </row>
    <row r="5682" spans="2:2" x14ac:dyDescent="0.2">
      <c r="B5682" s="109"/>
    </row>
    <row r="5683" spans="2:2" x14ac:dyDescent="0.2">
      <c r="B5683" s="109"/>
    </row>
    <row r="5684" spans="2:2" x14ac:dyDescent="0.2">
      <c r="B5684" s="109"/>
    </row>
    <row r="5685" spans="2:2" x14ac:dyDescent="0.2">
      <c r="B5685" s="109"/>
    </row>
    <row r="5686" spans="2:2" x14ac:dyDescent="0.2">
      <c r="B5686" s="109"/>
    </row>
    <row r="5687" spans="2:2" x14ac:dyDescent="0.2">
      <c r="B5687" s="109"/>
    </row>
    <row r="5688" spans="2:2" x14ac:dyDescent="0.2">
      <c r="B5688" s="109"/>
    </row>
    <row r="5689" spans="2:2" x14ac:dyDescent="0.2">
      <c r="B5689" s="109"/>
    </row>
    <row r="5690" spans="2:2" x14ac:dyDescent="0.2">
      <c r="B5690" s="109"/>
    </row>
    <row r="5691" spans="2:2" x14ac:dyDescent="0.2">
      <c r="B5691" s="109"/>
    </row>
    <row r="5692" spans="2:2" x14ac:dyDescent="0.2">
      <c r="B5692" s="109"/>
    </row>
    <row r="5693" spans="2:2" x14ac:dyDescent="0.2">
      <c r="B5693" s="109"/>
    </row>
    <row r="5694" spans="2:2" x14ac:dyDescent="0.2">
      <c r="B5694" s="109"/>
    </row>
    <row r="5695" spans="2:2" x14ac:dyDescent="0.2">
      <c r="B5695" s="109"/>
    </row>
    <row r="5696" spans="2:2" x14ac:dyDescent="0.2">
      <c r="B5696" s="109"/>
    </row>
    <row r="5697" spans="2:2" x14ac:dyDescent="0.2">
      <c r="B5697" s="109"/>
    </row>
    <row r="5698" spans="2:2" x14ac:dyDescent="0.2">
      <c r="B5698" s="109"/>
    </row>
    <row r="5699" spans="2:2" x14ac:dyDescent="0.2">
      <c r="B5699" s="109"/>
    </row>
    <row r="5700" spans="2:2" x14ac:dyDescent="0.2">
      <c r="B5700" s="109"/>
    </row>
    <row r="5701" spans="2:2" x14ac:dyDescent="0.2">
      <c r="B5701" s="109"/>
    </row>
    <row r="5702" spans="2:2" x14ac:dyDescent="0.2">
      <c r="B5702" s="109"/>
    </row>
    <row r="5703" spans="2:2" x14ac:dyDescent="0.2">
      <c r="B5703" s="109"/>
    </row>
    <row r="5704" spans="2:2" x14ac:dyDescent="0.2">
      <c r="B5704" s="109"/>
    </row>
    <row r="5705" spans="2:2" x14ac:dyDescent="0.2">
      <c r="B5705" s="109"/>
    </row>
    <row r="5706" spans="2:2" x14ac:dyDescent="0.2">
      <c r="B5706" s="109"/>
    </row>
    <row r="5707" spans="2:2" x14ac:dyDescent="0.2">
      <c r="B5707" s="109"/>
    </row>
    <row r="5708" spans="2:2" x14ac:dyDescent="0.2">
      <c r="B5708" s="109"/>
    </row>
    <row r="5709" spans="2:2" x14ac:dyDescent="0.2">
      <c r="B5709" s="109"/>
    </row>
    <row r="5710" spans="2:2" x14ac:dyDescent="0.2">
      <c r="B5710" s="109"/>
    </row>
    <row r="5711" spans="2:2" x14ac:dyDescent="0.2">
      <c r="B5711" s="109"/>
    </row>
    <row r="5712" spans="2:2" x14ac:dyDescent="0.2">
      <c r="B5712" s="109"/>
    </row>
    <row r="5713" spans="2:2" x14ac:dyDescent="0.2">
      <c r="B5713" s="109"/>
    </row>
    <row r="5714" spans="2:2" x14ac:dyDescent="0.2">
      <c r="B5714" s="109"/>
    </row>
    <row r="5715" spans="2:2" x14ac:dyDescent="0.2">
      <c r="B5715" s="109"/>
    </row>
    <row r="5716" spans="2:2" x14ac:dyDescent="0.2">
      <c r="B5716" s="109"/>
    </row>
    <row r="5717" spans="2:2" x14ac:dyDescent="0.2">
      <c r="B5717" s="109"/>
    </row>
    <row r="5718" spans="2:2" x14ac:dyDescent="0.2">
      <c r="B5718" s="109"/>
    </row>
    <row r="5719" spans="2:2" x14ac:dyDescent="0.2">
      <c r="B5719" s="109"/>
    </row>
    <row r="5720" spans="2:2" x14ac:dyDescent="0.2">
      <c r="B5720" s="109"/>
    </row>
    <row r="5721" spans="2:2" x14ac:dyDescent="0.2">
      <c r="B5721" s="109"/>
    </row>
    <row r="5722" spans="2:2" x14ac:dyDescent="0.2">
      <c r="B5722" s="109"/>
    </row>
    <row r="5723" spans="2:2" x14ac:dyDescent="0.2">
      <c r="B5723" s="109"/>
    </row>
    <row r="5724" spans="2:2" x14ac:dyDescent="0.2">
      <c r="B5724" s="109"/>
    </row>
    <row r="5725" spans="2:2" x14ac:dyDescent="0.2">
      <c r="B5725" s="109"/>
    </row>
    <row r="5726" spans="2:2" x14ac:dyDescent="0.2">
      <c r="B5726" s="109"/>
    </row>
    <row r="5727" spans="2:2" x14ac:dyDescent="0.2">
      <c r="B5727" s="109"/>
    </row>
    <row r="5728" spans="2:2" x14ac:dyDescent="0.2">
      <c r="B5728" s="109"/>
    </row>
    <row r="5729" spans="2:2" x14ac:dyDescent="0.2">
      <c r="B5729" s="109"/>
    </row>
    <row r="5730" spans="2:2" x14ac:dyDescent="0.2">
      <c r="B5730" s="109"/>
    </row>
    <row r="5731" spans="2:2" x14ac:dyDescent="0.2">
      <c r="B5731" s="109"/>
    </row>
    <row r="5732" spans="2:2" x14ac:dyDescent="0.2">
      <c r="B5732" s="109"/>
    </row>
    <row r="5733" spans="2:2" x14ac:dyDescent="0.2">
      <c r="B5733" s="109"/>
    </row>
    <row r="5734" spans="2:2" x14ac:dyDescent="0.2">
      <c r="B5734" s="109"/>
    </row>
    <row r="5735" spans="2:2" x14ac:dyDescent="0.2">
      <c r="B5735" s="109"/>
    </row>
    <row r="5736" spans="2:2" x14ac:dyDescent="0.2">
      <c r="B5736" s="109"/>
    </row>
    <row r="5737" spans="2:2" x14ac:dyDescent="0.2">
      <c r="B5737" s="109"/>
    </row>
    <row r="5738" spans="2:2" x14ac:dyDescent="0.2">
      <c r="B5738" s="109"/>
    </row>
    <row r="5739" spans="2:2" x14ac:dyDescent="0.2">
      <c r="B5739" s="109"/>
    </row>
    <row r="5740" spans="2:2" x14ac:dyDescent="0.2">
      <c r="B5740" s="109"/>
    </row>
    <row r="5741" spans="2:2" x14ac:dyDescent="0.2">
      <c r="B5741" s="109"/>
    </row>
    <row r="5742" spans="2:2" x14ac:dyDescent="0.2">
      <c r="B5742" s="109"/>
    </row>
    <row r="5743" spans="2:2" x14ac:dyDescent="0.2">
      <c r="B5743" s="109"/>
    </row>
    <row r="5744" spans="2:2" x14ac:dyDescent="0.2">
      <c r="B5744" s="109"/>
    </row>
    <row r="5745" spans="2:2" x14ac:dyDescent="0.2">
      <c r="B5745" s="109"/>
    </row>
    <row r="5746" spans="2:2" x14ac:dyDescent="0.2">
      <c r="B5746" s="109"/>
    </row>
    <row r="5747" spans="2:2" x14ac:dyDescent="0.2">
      <c r="B5747" s="109"/>
    </row>
    <row r="5748" spans="2:2" x14ac:dyDescent="0.2">
      <c r="B5748" s="109"/>
    </row>
    <row r="5749" spans="2:2" x14ac:dyDescent="0.2">
      <c r="B5749" s="109"/>
    </row>
    <row r="5750" spans="2:2" x14ac:dyDescent="0.2">
      <c r="B5750" s="109"/>
    </row>
    <row r="5751" spans="2:2" x14ac:dyDescent="0.2">
      <c r="B5751" s="109"/>
    </row>
    <row r="5752" spans="2:2" x14ac:dyDescent="0.2">
      <c r="B5752" s="109"/>
    </row>
    <row r="5753" spans="2:2" x14ac:dyDescent="0.2">
      <c r="B5753" s="109"/>
    </row>
    <row r="5754" spans="2:2" x14ac:dyDescent="0.2">
      <c r="B5754" s="109"/>
    </row>
    <row r="5755" spans="2:2" x14ac:dyDescent="0.2">
      <c r="B5755" s="109"/>
    </row>
    <row r="5756" spans="2:2" x14ac:dyDescent="0.2">
      <c r="B5756" s="109"/>
    </row>
    <row r="5757" spans="2:2" x14ac:dyDescent="0.2">
      <c r="B5757" s="109"/>
    </row>
    <row r="5758" spans="2:2" x14ac:dyDescent="0.2">
      <c r="B5758" s="109"/>
    </row>
    <row r="5759" spans="2:2" x14ac:dyDescent="0.2">
      <c r="B5759" s="109"/>
    </row>
    <row r="5760" spans="2:2" x14ac:dyDescent="0.2">
      <c r="B5760" s="109"/>
    </row>
    <row r="5761" spans="2:2" x14ac:dyDescent="0.2">
      <c r="B5761" s="109"/>
    </row>
    <row r="5762" spans="2:2" x14ac:dyDescent="0.2">
      <c r="B5762" s="109"/>
    </row>
    <row r="5763" spans="2:2" x14ac:dyDescent="0.2">
      <c r="B5763" s="109"/>
    </row>
    <row r="5764" spans="2:2" x14ac:dyDescent="0.2">
      <c r="B5764" s="109"/>
    </row>
    <row r="5765" spans="2:2" x14ac:dyDescent="0.2">
      <c r="B5765" s="109"/>
    </row>
    <row r="5766" spans="2:2" x14ac:dyDescent="0.2">
      <c r="B5766" s="109"/>
    </row>
    <row r="5767" spans="2:2" x14ac:dyDescent="0.2">
      <c r="B5767" s="109"/>
    </row>
    <row r="5768" spans="2:2" x14ac:dyDescent="0.2">
      <c r="B5768" s="109"/>
    </row>
    <row r="5769" spans="2:2" x14ac:dyDescent="0.2">
      <c r="B5769" s="109"/>
    </row>
    <row r="5770" spans="2:2" x14ac:dyDescent="0.2">
      <c r="B5770" s="109"/>
    </row>
    <row r="5771" spans="2:2" x14ac:dyDescent="0.2">
      <c r="B5771" s="109"/>
    </row>
    <row r="5772" spans="2:2" x14ac:dyDescent="0.2">
      <c r="B5772" s="109"/>
    </row>
    <row r="5773" spans="2:2" x14ac:dyDescent="0.2">
      <c r="B5773" s="109"/>
    </row>
    <row r="5774" spans="2:2" x14ac:dyDescent="0.2">
      <c r="B5774" s="109"/>
    </row>
    <row r="5775" spans="2:2" x14ac:dyDescent="0.2">
      <c r="B5775" s="109"/>
    </row>
    <row r="5776" spans="2:2" x14ac:dyDescent="0.2">
      <c r="B5776" s="109"/>
    </row>
    <row r="5777" spans="2:2" x14ac:dyDescent="0.2">
      <c r="B5777" s="109"/>
    </row>
    <row r="5778" spans="2:2" x14ac:dyDescent="0.2">
      <c r="B5778" s="109"/>
    </row>
    <row r="5779" spans="2:2" x14ac:dyDescent="0.2">
      <c r="B5779" s="109"/>
    </row>
    <row r="5780" spans="2:2" x14ac:dyDescent="0.2">
      <c r="B5780" s="109"/>
    </row>
    <row r="5781" spans="2:2" x14ac:dyDescent="0.2">
      <c r="B5781" s="109"/>
    </row>
    <row r="5782" spans="2:2" x14ac:dyDescent="0.2">
      <c r="B5782" s="109"/>
    </row>
    <row r="5783" spans="2:2" x14ac:dyDescent="0.2">
      <c r="B5783" s="109"/>
    </row>
    <row r="5784" spans="2:2" x14ac:dyDescent="0.2">
      <c r="B5784" s="109"/>
    </row>
    <row r="5785" spans="2:2" x14ac:dyDescent="0.2">
      <c r="B5785" s="109"/>
    </row>
    <row r="5786" spans="2:2" x14ac:dyDescent="0.2">
      <c r="B5786" s="109"/>
    </row>
    <row r="5787" spans="2:2" x14ac:dyDescent="0.2">
      <c r="B5787" s="109"/>
    </row>
    <row r="5788" spans="2:2" x14ac:dyDescent="0.2">
      <c r="B5788" s="109"/>
    </row>
    <row r="5789" spans="2:2" x14ac:dyDescent="0.2">
      <c r="B5789" s="109"/>
    </row>
    <row r="5790" spans="2:2" x14ac:dyDescent="0.2">
      <c r="B5790" s="109"/>
    </row>
    <row r="5791" spans="2:2" x14ac:dyDescent="0.2">
      <c r="B5791" s="109"/>
    </row>
    <row r="5792" spans="2:2" x14ac:dyDescent="0.2">
      <c r="B5792" s="109"/>
    </row>
    <row r="5793" spans="2:2" x14ac:dyDescent="0.2">
      <c r="B5793" s="109"/>
    </row>
    <row r="5794" spans="2:2" x14ac:dyDescent="0.2">
      <c r="B5794" s="109"/>
    </row>
    <row r="5795" spans="2:2" x14ac:dyDescent="0.2">
      <c r="B5795" s="109"/>
    </row>
    <row r="5796" spans="2:2" x14ac:dyDescent="0.2">
      <c r="B5796" s="109"/>
    </row>
    <row r="5797" spans="2:2" x14ac:dyDescent="0.2">
      <c r="B5797" s="109"/>
    </row>
    <row r="5798" spans="2:2" x14ac:dyDescent="0.2">
      <c r="B5798" s="109"/>
    </row>
    <row r="5799" spans="2:2" x14ac:dyDescent="0.2">
      <c r="B5799" s="109"/>
    </row>
    <row r="5800" spans="2:2" x14ac:dyDescent="0.2">
      <c r="B5800" s="109"/>
    </row>
    <row r="5801" spans="2:2" x14ac:dyDescent="0.2">
      <c r="B5801" s="109"/>
    </row>
    <row r="5802" spans="2:2" x14ac:dyDescent="0.2">
      <c r="B5802" s="109"/>
    </row>
    <row r="5803" spans="2:2" x14ac:dyDescent="0.2">
      <c r="B5803" s="109"/>
    </row>
    <row r="5804" spans="2:2" x14ac:dyDescent="0.2">
      <c r="B5804" s="109"/>
    </row>
    <row r="5805" spans="2:2" x14ac:dyDescent="0.2">
      <c r="B5805" s="109"/>
    </row>
    <row r="5806" spans="2:2" x14ac:dyDescent="0.2">
      <c r="B5806" s="109"/>
    </row>
    <row r="5807" spans="2:2" x14ac:dyDescent="0.2">
      <c r="B5807" s="109"/>
    </row>
    <row r="5808" spans="2:2" x14ac:dyDescent="0.2">
      <c r="B5808" s="109"/>
    </row>
    <row r="5809" spans="2:2" x14ac:dyDescent="0.2">
      <c r="B5809" s="109"/>
    </row>
    <row r="5810" spans="2:2" x14ac:dyDescent="0.2">
      <c r="B5810" s="109"/>
    </row>
    <row r="5811" spans="2:2" x14ac:dyDescent="0.2">
      <c r="B5811" s="109"/>
    </row>
    <row r="5812" spans="2:2" x14ac:dyDescent="0.2">
      <c r="B5812" s="109"/>
    </row>
    <row r="5813" spans="2:2" x14ac:dyDescent="0.2">
      <c r="B5813" s="109"/>
    </row>
    <row r="5814" spans="2:2" x14ac:dyDescent="0.2">
      <c r="B5814" s="109"/>
    </row>
    <row r="5815" spans="2:2" x14ac:dyDescent="0.2">
      <c r="B5815" s="109"/>
    </row>
    <row r="5816" spans="2:2" x14ac:dyDescent="0.2">
      <c r="B5816" s="109"/>
    </row>
    <row r="5817" spans="2:2" x14ac:dyDescent="0.2">
      <c r="B5817" s="109"/>
    </row>
    <row r="5818" spans="2:2" x14ac:dyDescent="0.2">
      <c r="B5818" s="109"/>
    </row>
    <row r="5819" spans="2:2" x14ac:dyDescent="0.2">
      <c r="B5819" s="109"/>
    </row>
    <row r="5820" spans="2:2" x14ac:dyDescent="0.2">
      <c r="B5820" s="109"/>
    </row>
    <row r="5821" spans="2:2" x14ac:dyDescent="0.2">
      <c r="B5821" s="109"/>
    </row>
    <row r="5822" spans="2:2" x14ac:dyDescent="0.2">
      <c r="B5822" s="109"/>
    </row>
    <row r="5823" spans="2:2" x14ac:dyDescent="0.2">
      <c r="B5823" s="109"/>
    </row>
    <row r="5824" spans="2:2" x14ac:dyDescent="0.2">
      <c r="B5824" s="109"/>
    </row>
    <row r="5825" spans="2:2" x14ac:dyDescent="0.2">
      <c r="B5825" s="109"/>
    </row>
    <row r="5826" spans="2:2" x14ac:dyDescent="0.2">
      <c r="B5826" s="109"/>
    </row>
    <row r="5827" spans="2:2" x14ac:dyDescent="0.2">
      <c r="B5827" s="109"/>
    </row>
    <row r="5828" spans="2:2" x14ac:dyDescent="0.2">
      <c r="B5828" s="109"/>
    </row>
    <row r="5829" spans="2:2" x14ac:dyDescent="0.2">
      <c r="B5829" s="109"/>
    </row>
    <row r="5830" spans="2:2" x14ac:dyDescent="0.2">
      <c r="B5830" s="109"/>
    </row>
    <row r="5831" spans="2:2" x14ac:dyDescent="0.2">
      <c r="B5831" s="109"/>
    </row>
    <row r="5832" spans="2:2" x14ac:dyDescent="0.2">
      <c r="B5832" s="109"/>
    </row>
    <row r="5833" spans="2:2" x14ac:dyDescent="0.2">
      <c r="B5833" s="109"/>
    </row>
    <row r="5834" spans="2:2" x14ac:dyDescent="0.2">
      <c r="B5834" s="109"/>
    </row>
    <row r="5835" spans="2:2" x14ac:dyDescent="0.2">
      <c r="B5835" s="109"/>
    </row>
    <row r="5836" spans="2:2" x14ac:dyDescent="0.2">
      <c r="B5836" s="109"/>
    </row>
    <row r="5837" spans="2:2" x14ac:dyDescent="0.2">
      <c r="B5837" s="109"/>
    </row>
    <row r="5838" spans="2:2" x14ac:dyDescent="0.2">
      <c r="B5838" s="109"/>
    </row>
    <row r="5839" spans="2:2" x14ac:dyDescent="0.2">
      <c r="B5839" s="109"/>
    </row>
    <row r="5840" spans="2:2" x14ac:dyDescent="0.2">
      <c r="B5840" s="109"/>
    </row>
    <row r="5841" spans="2:2" x14ac:dyDescent="0.2">
      <c r="B5841" s="109"/>
    </row>
    <row r="5842" spans="2:2" x14ac:dyDescent="0.2">
      <c r="B5842" s="109"/>
    </row>
    <row r="5843" spans="2:2" x14ac:dyDescent="0.2">
      <c r="B5843" s="109"/>
    </row>
    <row r="5844" spans="2:2" x14ac:dyDescent="0.2">
      <c r="B5844" s="109"/>
    </row>
    <row r="5845" spans="2:2" x14ac:dyDescent="0.2">
      <c r="B5845" s="109"/>
    </row>
    <row r="5846" spans="2:2" x14ac:dyDescent="0.2">
      <c r="B5846" s="109"/>
    </row>
    <row r="5847" spans="2:2" x14ac:dyDescent="0.2">
      <c r="B5847" s="109"/>
    </row>
    <row r="5848" spans="2:2" x14ac:dyDescent="0.2">
      <c r="B5848" s="109"/>
    </row>
    <row r="5849" spans="2:2" x14ac:dyDescent="0.2">
      <c r="B5849" s="109"/>
    </row>
    <row r="5850" spans="2:2" x14ac:dyDescent="0.2">
      <c r="B5850" s="109"/>
    </row>
    <row r="5851" spans="2:2" x14ac:dyDescent="0.2">
      <c r="B5851" s="109"/>
    </row>
    <row r="5852" spans="2:2" x14ac:dyDescent="0.2">
      <c r="B5852" s="109"/>
    </row>
    <row r="5853" spans="2:2" x14ac:dyDescent="0.2">
      <c r="B5853" s="109"/>
    </row>
    <row r="5854" spans="2:2" x14ac:dyDescent="0.2">
      <c r="B5854" s="109"/>
    </row>
    <row r="5855" spans="2:2" x14ac:dyDescent="0.2">
      <c r="B5855" s="109"/>
    </row>
    <row r="5856" spans="2:2" x14ac:dyDescent="0.2">
      <c r="B5856" s="109"/>
    </row>
    <row r="5857" spans="2:2" x14ac:dyDescent="0.2">
      <c r="B5857" s="109"/>
    </row>
    <row r="5858" spans="2:2" x14ac:dyDescent="0.2">
      <c r="B5858" s="109"/>
    </row>
    <row r="5859" spans="2:2" x14ac:dyDescent="0.2">
      <c r="B5859" s="109"/>
    </row>
    <row r="5860" spans="2:2" x14ac:dyDescent="0.2">
      <c r="B5860" s="109"/>
    </row>
    <row r="5861" spans="2:2" x14ac:dyDescent="0.2">
      <c r="B5861" s="109"/>
    </row>
    <row r="5862" spans="2:2" x14ac:dyDescent="0.2">
      <c r="B5862" s="109"/>
    </row>
    <row r="5863" spans="2:2" x14ac:dyDescent="0.2">
      <c r="B5863" s="109"/>
    </row>
    <row r="5864" spans="2:2" x14ac:dyDescent="0.2">
      <c r="B5864" s="109"/>
    </row>
    <row r="5865" spans="2:2" x14ac:dyDescent="0.2">
      <c r="B5865" s="109"/>
    </row>
    <row r="5866" spans="2:2" x14ac:dyDescent="0.2">
      <c r="B5866" s="109"/>
    </row>
    <row r="5867" spans="2:2" x14ac:dyDescent="0.2">
      <c r="B5867" s="109"/>
    </row>
    <row r="5868" spans="2:2" x14ac:dyDescent="0.2">
      <c r="B5868" s="109"/>
    </row>
    <row r="5869" spans="2:2" x14ac:dyDescent="0.2">
      <c r="B5869" s="109"/>
    </row>
    <row r="5870" spans="2:2" x14ac:dyDescent="0.2">
      <c r="B5870" s="109"/>
    </row>
    <row r="5871" spans="2:2" x14ac:dyDescent="0.2">
      <c r="B5871" s="109"/>
    </row>
    <row r="5872" spans="2:2" x14ac:dyDescent="0.2">
      <c r="B5872" s="109"/>
    </row>
    <row r="5873" spans="2:2" x14ac:dyDescent="0.2">
      <c r="B5873" s="109"/>
    </row>
    <row r="5874" spans="2:2" x14ac:dyDescent="0.2">
      <c r="B5874" s="109"/>
    </row>
    <row r="5875" spans="2:2" x14ac:dyDescent="0.2">
      <c r="B5875" s="109"/>
    </row>
    <row r="5876" spans="2:2" x14ac:dyDescent="0.2">
      <c r="B5876" s="109"/>
    </row>
    <row r="5877" spans="2:2" x14ac:dyDescent="0.2">
      <c r="B5877" s="109"/>
    </row>
    <row r="5878" spans="2:2" x14ac:dyDescent="0.2">
      <c r="B5878" s="109"/>
    </row>
    <row r="5879" spans="2:2" x14ac:dyDescent="0.2">
      <c r="B5879" s="109"/>
    </row>
    <row r="5880" spans="2:2" x14ac:dyDescent="0.2">
      <c r="B5880" s="109"/>
    </row>
    <row r="5881" spans="2:2" x14ac:dyDescent="0.2">
      <c r="B5881" s="109"/>
    </row>
    <row r="5882" spans="2:2" x14ac:dyDescent="0.2">
      <c r="B5882" s="109"/>
    </row>
    <row r="5883" spans="2:2" x14ac:dyDescent="0.2">
      <c r="B5883" s="109"/>
    </row>
    <row r="5884" spans="2:2" x14ac:dyDescent="0.2">
      <c r="B5884" s="109"/>
    </row>
    <row r="5885" spans="2:2" x14ac:dyDescent="0.2">
      <c r="B5885" s="109"/>
    </row>
    <row r="5886" spans="2:2" x14ac:dyDescent="0.2">
      <c r="B5886" s="109"/>
    </row>
    <row r="5887" spans="2:2" x14ac:dyDescent="0.2">
      <c r="B5887" s="109"/>
    </row>
    <row r="5888" spans="2:2" x14ac:dyDescent="0.2">
      <c r="B5888" s="109"/>
    </row>
    <row r="5889" spans="2:2" x14ac:dyDescent="0.2">
      <c r="B5889" s="109"/>
    </row>
    <row r="5890" spans="2:2" x14ac:dyDescent="0.2">
      <c r="B5890" s="109"/>
    </row>
    <row r="5891" spans="2:2" x14ac:dyDescent="0.2">
      <c r="B5891" s="109"/>
    </row>
    <row r="5892" spans="2:2" x14ac:dyDescent="0.2">
      <c r="B5892" s="109"/>
    </row>
    <row r="5893" spans="2:2" x14ac:dyDescent="0.2">
      <c r="B5893" s="109"/>
    </row>
    <row r="5894" spans="2:2" x14ac:dyDescent="0.2">
      <c r="B5894" s="109"/>
    </row>
    <row r="5895" spans="2:2" x14ac:dyDescent="0.2">
      <c r="B5895" s="109"/>
    </row>
    <row r="5896" spans="2:2" x14ac:dyDescent="0.2">
      <c r="B5896" s="109"/>
    </row>
    <row r="5897" spans="2:2" x14ac:dyDescent="0.2">
      <c r="B5897" s="109"/>
    </row>
    <row r="5898" spans="2:2" x14ac:dyDescent="0.2">
      <c r="B5898" s="109"/>
    </row>
    <row r="5899" spans="2:2" x14ac:dyDescent="0.2">
      <c r="B5899" s="109"/>
    </row>
    <row r="5900" spans="2:2" x14ac:dyDescent="0.2">
      <c r="B5900" s="109"/>
    </row>
    <row r="5901" spans="2:2" x14ac:dyDescent="0.2">
      <c r="B5901" s="109"/>
    </row>
    <row r="5902" spans="2:2" x14ac:dyDescent="0.2">
      <c r="B5902" s="109"/>
    </row>
    <row r="5903" spans="2:2" x14ac:dyDescent="0.2">
      <c r="B5903" s="109"/>
    </row>
    <row r="5904" spans="2:2" x14ac:dyDescent="0.2">
      <c r="B5904" s="109"/>
    </row>
    <row r="5905" spans="2:2" x14ac:dyDescent="0.2">
      <c r="B5905" s="109"/>
    </row>
    <row r="5906" spans="2:2" x14ac:dyDescent="0.2">
      <c r="B5906" s="109"/>
    </row>
    <row r="5907" spans="2:2" x14ac:dyDescent="0.2">
      <c r="B5907" s="109"/>
    </row>
    <row r="5908" spans="2:2" x14ac:dyDescent="0.2">
      <c r="B5908" s="109"/>
    </row>
    <row r="5909" spans="2:2" x14ac:dyDescent="0.2">
      <c r="B5909" s="109"/>
    </row>
    <row r="5910" spans="2:2" x14ac:dyDescent="0.2">
      <c r="B5910" s="109"/>
    </row>
    <row r="5911" spans="2:2" x14ac:dyDescent="0.2">
      <c r="B5911" s="109"/>
    </row>
    <row r="5912" spans="2:2" x14ac:dyDescent="0.2">
      <c r="B5912" s="109"/>
    </row>
    <row r="5913" spans="2:2" x14ac:dyDescent="0.2">
      <c r="B5913" s="109"/>
    </row>
    <row r="5914" spans="2:2" x14ac:dyDescent="0.2">
      <c r="B5914" s="109"/>
    </row>
    <row r="5915" spans="2:2" x14ac:dyDescent="0.2">
      <c r="B5915" s="109"/>
    </row>
    <row r="5916" spans="2:2" x14ac:dyDescent="0.2">
      <c r="B5916" s="109"/>
    </row>
    <row r="5917" spans="2:2" x14ac:dyDescent="0.2">
      <c r="B5917" s="109"/>
    </row>
    <row r="5918" spans="2:2" x14ac:dyDescent="0.2">
      <c r="B5918" s="109"/>
    </row>
    <row r="5919" spans="2:2" x14ac:dyDescent="0.2">
      <c r="B5919" s="109"/>
    </row>
    <row r="5920" spans="2:2" x14ac:dyDescent="0.2">
      <c r="B5920" s="109"/>
    </row>
    <row r="5921" spans="2:2" x14ac:dyDescent="0.2">
      <c r="B5921" s="109"/>
    </row>
    <row r="5922" spans="2:2" x14ac:dyDescent="0.2">
      <c r="B5922" s="109"/>
    </row>
    <row r="5923" spans="2:2" x14ac:dyDescent="0.2">
      <c r="B5923" s="109"/>
    </row>
    <row r="5924" spans="2:2" x14ac:dyDescent="0.2">
      <c r="B5924" s="109"/>
    </row>
    <row r="5925" spans="2:2" x14ac:dyDescent="0.2">
      <c r="B5925" s="109"/>
    </row>
    <row r="5926" spans="2:2" x14ac:dyDescent="0.2">
      <c r="B5926" s="109"/>
    </row>
    <row r="5927" spans="2:2" x14ac:dyDescent="0.2">
      <c r="B5927" s="109"/>
    </row>
    <row r="5928" spans="2:2" x14ac:dyDescent="0.2">
      <c r="B5928" s="109"/>
    </row>
    <row r="5929" spans="2:2" x14ac:dyDescent="0.2">
      <c r="B5929" s="109"/>
    </row>
    <row r="5930" spans="2:2" x14ac:dyDescent="0.2">
      <c r="B5930" s="109"/>
    </row>
    <row r="5931" spans="2:2" x14ac:dyDescent="0.2">
      <c r="B5931" s="109"/>
    </row>
    <row r="5932" spans="2:2" x14ac:dyDescent="0.2">
      <c r="B5932" s="109"/>
    </row>
    <row r="5933" spans="2:2" x14ac:dyDescent="0.2">
      <c r="B5933" s="109"/>
    </row>
    <row r="5934" spans="2:2" x14ac:dyDescent="0.2">
      <c r="B5934" s="109"/>
    </row>
    <row r="5935" spans="2:2" x14ac:dyDescent="0.2">
      <c r="B5935" s="109"/>
    </row>
    <row r="5936" spans="2:2" x14ac:dyDescent="0.2">
      <c r="B5936" s="109"/>
    </row>
    <row r="5937" spans="2:2" x14ac:dyDescent="0.2">
      <c r="B5937" s="109"/>
    </row>
    <row r="5938" spans="2:2" x14ac:dyDescent="0.2">
      <c r="B5938" s="109"/>
    </row>
    <row r="5939" spans="2:2" x14ac:dyDescent="0.2">
      <c r="B5939" s="109"/>
    </row>
    <row r="5940" spans="2:2" x14ac:dyDescent="0.2">
      <c r="B5940" s="109"/>
    </row>
    <row r="5941" spans="2:2" x14ac:dyDescent="0.2">
      <c r="B5941" s="109"/>
    </row>
    <row r="5942" spans="2:2" x14ac:dyDescent="0.2">
      <c r="B5942" s="109"/>
    </row>
    <row r="5943" spans="2:2" x14ac:dyDescent="0.2">
      <c r="B5943" s="109"/>
    </row>
    <row r="5944" spans="2:2" x14ac:dyDescent="0.2">
      <c r="B5944" s="109"/>
    </row>
    <row r="5945" spans="2:2" x14ac:dyDescent="0.2">
      <c r="B5945" s="109"/>
    </row>
    <row r="5946" spans="2:2" x14ac:dyDescent="0.2">
      <c r="B5946" s="109"/>
    </row>
    <row r="5947" spans="2:2" x14ac:dyDescent="0.2">
      <c r="B5947" s="109"/>
    </row>
    <row r="5948" spans="2:2" x14ac:dyDescent="0.2">
      <c r="B5948" s="109"/>
    </row>
    <row r="5949" spans="2:2" x14ac:dyDescent="0.2">
      <c r="B5949" s="109"/>
    </row>
    <row r="5950" spans="2:2" x14ac:dyDescent="0.2">
      <c r="B5950" s="109"/>
    </row>
    <row r="5951" spans="2:2" x14ac:dyDescent="0.2">
      <c r="B5951" s="109"/>
    </row>
    <row r="5952" spans="2:2" x14ac:dyDescent="0.2">
      <c r="B5952" s="109"/>
    </row>
    <row r="5953" spans="2:2" x14ac:dyDescent="0.2">
      <c r="B5953" s="109"/>
    </row>
    <row r="5954" spans="2:2" x14ac:dyDescent="0.2">
      <c r="B5954" s="109"/>
    </row>
    <row r="5955" spans="2:2" x14ac:dyDescent="0.2">
      <c r="B5955" s="109"/>
    </row>
    <row r="5956" spans="2:2" x14ac:dyDescent="0.2">
      <c r="B5956" s="109"/>
    </row>
    <row r="5957" spans="2:2" x14ac:dyDescent="0.2">
      <c r="B5957" s="109"/>
    </row>
    <row r="5958" spans="2:2" x14ac:dyDescent="0.2">
      <c r="B5958" s="109"/>
    </row>
    <row r="5959" spans="2:2" x14ac:dyDescent="0.2">
      <c r="B5959" s="109"/>
    </row>
    <row r="5960" spans="2:2" x14ac:dyDescent="0.2">
      <c r="B5960" s="109"/>
    </row>
    <row r="5961" spans="2:2" x14ac:dyDescent="0.2">
      <c r="B5961" s="109"/>
    </row>
    <row r="5962" spans="2:2" x14ac:dyDescent="0.2">
      <c r="B5962" s="109"/>
    </row>
    <row r="5963" spans="2:2" x14ac:dyDescent="0.2">
      <c r="B5963" s="109"/>
    </row>
    <row r="5964" spans="2:2" x14ac:dyDescent="0.2">
      <c r="B5964" s="109"/>
    </row>
    <row r="5965" spans="2:2" x14ac:dyDescent="0.2">
      <c r="B5965" s="109"/>
    </row>
    <row r="5966" spans="2:2" x14ac:dyDescent="0.2">
      <c r="B5966" s="109"/>
    </row>
    <row r="5967" spans="2:2" x14ac:dyDescent="0.2">
      <c r="B5967" s="109"/>
    </row>
    <row r="5968" spans="2:2" x14ac:dyDescent="0.2">
      <c r="B5968" s="109"/>
    </row>
    <row r="5969" spans="2:2" x14ac:dyDescent="0.2">
      <c r="B5969" s="109"/>
    </row>
    <row r="5970" spans="2:2" x14ac:dyDescent="0.2">
      <c r="B5970" s="109"/>
    </row>
    <row r="5971" spans="2:2" x14ac:dyDescent="0.2">
      <c r="B5971" s="109"/>
    </row>
    <row r="5972" spans="2:2" x14ac:dyDescent="0.2">
      <c r="B5972" s="109"/>
    </row>
    <row r="5973" spans="2:2" x14ac:dyDescent="0.2">
      <c r="B5973" s="109"/>
    </row>
    <row r="5974" spans="2:2" x14ac:dyDescent="0.2">
      <c r="B5974" s="109"/>
    </row>
    <row r="5975" spans="2:2" x14ac:dyDescent="0.2">
      <c r="B5975" s="109"/>
    </row>
    <row r="5976" spans="2:2" x14ac:dyDescent="0.2">
      <c r="B5976" s="109"/>
    </row>
    <row r="5977" spans="2:2" x14ac:dyDescent="0.2">
      <c r="B5977" s="109"/>
    </row>
    <row r="5978" spans="2:2" x14ac:dyDescent="0.2">
      <c r="B5978" s="109"/>
    </row>
    <row r="5979" spans="2:2" x14ac:dyDescent="0.2">
      <c r="B5979" s="109"/>
    </row>
    <row r="5980" spans="2:2" x14ac:dyDescent="0.2">
      <c r="B5980" s="109"/>
    </row>
    <row r="5981" spans="2:2" x14ac:dyDescent="0.2">
      <c r="B5981" s="109"/>
    </row>
    <row r="5982" spans="2:2" x14ac:dyDescent="0.2">
      <c r="B5982" s="109"/>
    </row>
    <row r="5983" spans="2:2" x14ac:dyDescent="0.2">
      <c r="B5983" s="109"/>
    </row>
    <row r="5984" spans="2:2" x14ac:dyDescent="0.2">
      <c r="B5984" s="109"/>
    </row>
    <row r="5985" spans="2:2" x14ac:dyDescent="0.2">
      <c r="B5985" s="109"/>
    </row>
    <row r="5986" spans="2:2" x14ac:dyDescent="0.2">
      <c r="B5986" s="109"/>
    </row>
    <row r="5987" spans="2:2" x14ac:dyDescent="0.2">
      <c r="B5987" s="109"/>
    </row>
    <row r="5988" spans="2:2" x14ac:dyDescent="0.2">
      <c r="B5988" s="109"/>
    </row>
    <row r="5989" spans="2:2" x14ac:dyDescent="0.2">
      <c r="B5989" s="109"/>
    </row>
    <row r="5990" spans="2:2" x14ac:dyDescent="0.2">
      <c r="B5990" s="109"/>
    </row>
    <row r="5991" spans="2:2" x14ac:dyDescent="0.2">
      <c r="B5991" s="109"/>
    </row>
    <row r="5992" spans="2:2" x14ac:dyDescent="0.2">
      <c r="B5992" s="109"/>
    </row>
    <row r="5993" spans="2:2" x14ac:dyDescent="0.2">
      <c r="B5993" s="109"/>
    </row>
    <row r="5994" spans="2:2" x14ac:dyDescent="0.2">
      <c r="B5994" s="109"/>
    </row>
    <row r="5995" spans="2:2" x14ac:dyDescent="0.2">
      <c r="B5995" s="109"/>
    </row>
    <row r="5996" spans="2:2" x14ac:dyDescent="0.2">
      <c r="B5996" s="109"/>
    </row>
    <row r="5997" spans="2:2" x14ac:dyDescent="0.2">
      <c r="B5997" s="109"/>
    </row>
    <row r="5998" spans="2:2" x14ac:dyDescent="0.2">
      <c r="B5998" s="109"/>
    </row>
    <row r="5999" spans="2:2" x14ac:dyDescent="0.2">
      <c r="B5999" s="109"/>
    </row>
    <row r="6000" spans="2:2" x14ac:dyDescent="0.2">
      <c r="B6000" s="109"/>
    </row>
    <row r="6001" spans="2:2" x14ac:dyDescent="0.2">
      <c r="B6001" s="109"/>
    </row>
    <row r="6002" spans="2:2" x14ac:dyDescent="0.2">
      <c r="B6002" s="109"/>
    </row>
    <row r="6003" spans="2:2" x14ac:dyDescent="0.2">
      <c r="B6003" s="109"/>
    </row>
    <row r="6004" spans="2:2" x14ac:dyDescent="0.2">
      <c r="B6004" s="109"/>
    </row>
    <row r="6005" spans="2:2" x14ac:dyDescent="0.2">
      <c r="B6005" s="109"/>
    </row>
    <row r="6006" spans="2:2" x14ac:dyDescent="0.2">
      <c r="B6006" s="109"/>
    </row>
    <row r="6007" spans="2:2" x14ac:dyDescent="0.2">
      <c r="B6007" s="109"/>
    </row>
    <row r="6008" spans="2:2" x14ac:dyDescent="0.2">
      <c r="B6008" s="109"/>
    </row>
    <row r="6009" spans="2:2" x14ac:dyDescent="0.2">
      <c r="B6009" s="109"/>
    </row>
    <row r="6010" spans="2:2" x14ac:dyDescent="0.2">
      <c r="B6010" s="109"/>
    </row>
    <row r="6011" spans="2:2" x14ac:dyDescent="0.2">
      <c r="B6011" s="109"/>
    </row>
    <row r="6012" spans="2:2" x14ac:dyDescent="0.2">
      <c r="B6012" s="109"/>
    </row>
    <row r="6013" spans="2:2" x14ac:dyDescent="0.2">
      <c r="B6013" s="109"/>
    </row>
    <row r="6014" spans="2:2" x14ac:dyDescent="0.2">
      <c r="B6014" s="109"/>
    </row>
    <row r="6015" spans="2:2" x14ac:dyDescent="0.2">
      <c r="B6015" s="109"/>
    </row>
    <row r="6016" spans="2:2" x14ac:dyDescent="0.2">
      <c r="B6016" s="109"/>
    </row>
    <row r="6017" spans="2:2" x14ac:dyDescent="0.2">
      <c r="B6017" s="109"/>
    </row>
    <row r="6018" spans="2:2" x14ac:dyDescent="0.2">
      <c r="B6018" s="109"/>
    </row>
    <row r="6019" spans="2:2" x14ac:dyDescent="0.2">
      <c r="B6019" s="109"/>
    </row>
    <row r="6020" spans="2:2" x14ac:dyDescent="0.2">
      <c r="B6020" s="109"/>
    </row>
    <row r="6021" spans="2:2" x14ac:dyDescent="0.2">
      <c r="B6021" s="109"/>
    </row>
    <row r="6022" spans="2:2" x14ac:dyDescent="0.2">
      <c r="B6022" s="109"/>
    </row>
    <row r="6023" spans="2:2" x14ac:dyDescent="0.2">
      <c r="B6023" s="109"/>
    </row>
    <row r="6024" spans="2:2" x14ac:dyDescent="0.2">
      <c r="B6024" s="109"/>
    </row>
    <row r="6025" spans="2:2" x14ac:dyDescent="0.2">
      <c r="B6025" s="109"/>
    </row>
    <row r="6026" spans="2:2" x14ac:dyDescent="0.2">
      <c r="B6026" s="109"/>
    </row>
    <row r="6027" spans="2:2" x14ac:dyDescent="0.2">
      <c r="B6027" s="109"/>
    </row>
    <row r="6028" spans="2:2" x14ac:dyDescent="0.2">
      <c r="B6028" s="109"/>
    </row>
    <row r="6029" spans="2:2" x14ac:dyDescent="0.2">
      <c r="B6029" s="109"/>
    </row>
    <row r="6030" spans="2:2" x14ac:dyDescent="0.2">
      <c r="B6030" s="109"/>
    </row>
    <row r="6031" spans="2:2" x14ac:dyDescent="0.2">
      <c r="B6031" s="109"/>
    </row>
    <row r="6032" spans="2:2" x14ac:dyDescent="0.2">
      <c r="B6032" s="109"/>
    </row>
    <row r="6033" spans="2:2" x14ac:dyDescent="0.2">
      <c r="B6033" s="109"/>
    </row>
    <row r="6034" spans="2:2" x14ac:dyDescent="0.2">
      <c r="B6034" s="109"/>
    </row>
    <row r="6035" spans="2:2" x14ac:dyDescent="0.2">
      <c r="B6035" s="109"/>
    </row>
    <row r="6036" spans="2:2" x14ac:dyDescent="0.2">
      <c r="B6036" s="109"/>
    </row>
    <row r="6037" spans="2:2" x14ac:dyDescent="0.2">
      <c r="B6037" s="109"/>
    </row>
    <row r="6038" spans="2:2" x14ac:dyDescent="0.2">
      <c r="B6038" s="109"/>
    </row>
    <row r="6039" spans="2:2" x14ac:dyDescent="0.2">
      <c r="B6039" s="109"/>
    </row>
    <row r="6040" spans="2:2" x14ac:dyDescent="0.2">
      <c r="B6040" s="109"/>
    </row>
    <row r="6041" spans="2:2" x14ac:dyDescent="0.2">
      <c r="B6041" s="109"/>
    </row>
    <row r="6042" spans="2:2" x14ac:dyDescent="0.2">
      <c r="B6042" s="109"/>
    </row>
    <row r="6043" spans="2:2" x14ac:dyDescent="0.2">
      <c r="B6043" s="109"/>
    </row>
    <row r="6044" spans="2:2" x14ac:dyDescent="0.2">
      <c r="B6044" s="109"/>
    </row>
    <row r="6045" spans="2:2" x14ac:dyDescent="0.2">
      <c r="B6045" s="109"/>
    </row>
    <row r="6046" spans="2:2" x14ac:dyDescent="0.2">
      <c r="B6046" s="109"/>
    </row>
    <row r="6047" spans="2:2" x14ac:dyDescent="0.2">
      <c r="B6047" s="109"/>
    </row>
    <row r="6048" spans="2:2" x14ac:dyDescent="0.2">
      <c r="B6048" s="109"/>
    </row>
    <row r="6049" spans="2:2" x14ac:dyDescent="0.2">
      <c r="B6049" s="109"/>
    </row>
    <row r="6050" spans="2:2" x14ac:dyDescent="0.2">
      <c r="B6050" s="109"/>
    </row>
    <row r="6051" spans="2:2" x14ac:dyDescent="0.2">
      <c r="B6051" s="109"/>
    </row>
    <row r="6052" spans="2:2" x14ac:dyDescent="0.2">
      <c r="B6052" s="109"/>
    </row>
    <row r="6053" spans="2:2" x14ac:dyDescent="0.2">
      <c r="B6053" s="109"/>
    </row>
    <row r="6054" spans="2:2" x14ac:dyDescent="0.2">
      <c r="B6054" s="109"/>
    </row>
    <row r="6055" spans="2:2" x14ac:dyDescent="0.2">
      <c r="B6055" s="109"/>
    </row>
    <row r="6056" spans="2:2" x14ac:dyDescent="0.2">
      <c r="B6056" s="109"/>
    </row>
    <row r="6057" spans="2:2" x14ac:dyDescent="0.2">
      <c r="B6057" s="109"/>
    </row>
    <row r="6058" spans="2:2" x14ac:dyDescent="0.2">
      <c r="B6058" s="109"/>
    </row>
    <row r="6059" spans="2:2" x14ac:dyDescent="0.2">
      <c r="B6059" s="109"/>
    </row>
    <row r="6060" spans="2:2" x14ac:dyDescent="0.2">
      <c r="B6060" s="109"/>
    </row>
    <row r="6061" spans="2:2" x14ac:dyDescent="0.2">
      <c r="B6061" s="109"/>
    </row>
    <row r="6062" spans="2:2" x14ac:dyDescent="0.2">
      <c r="B6062" s="109"/>
    </row>
    <row r="6063" spans="2:2" x14ac:dyDescent="0.2">
      <c r="B6063" s="109"/>
    </row>
    <row r="6064" spans="2:2" x14ac:dyDescent="0.2">
      <c r="B6064" s="109"/>
    </row>
    <row r="6065" spans="2:2" x14ac:dyDescent="0.2">
      <c r="B6065" s="109"/>
    </row>
    <row r="6066" spans="2:2" x14ac:dyDescent="0.2">
      <c r="B6066" s="109"/>
    </row>
    <row r="6067" spans="2:2" x14ac:dyDescent="0.2">
      <c r="B6067" s="109"/>
    </row>
    <row r="6068" spans="2:2" x14ac:dyDescent="0.2">
      <c r="B6068" s="109"/>
    </row>
    <row r="6069" spans="2:2" x14ac:dyDescent="0.2">
      <c r="B6069" s="109"/>
    </row>
    <row r="6070" spans="2:2" x14ac:dyDescent="0.2">
      <c r="B6070" s="109"/>
    </row>
    <row r="6071" spans="2:2" x14ac:dyDescent="0.2">
      <c r="B6071" s="109"/>
    </row>
    <row r="6072" spans="2:2" x14ac:dyDescent="0.2">
      <c r="B6072" s="109"/>
    </row>
    <row r="6073" spans="2:2" x14ac:dyDescent="0.2">
      <c r="B6073" s="109"/>
    </row>
    <row r="6074" spans="2:2" x14ac:dyDescent="0.2">
      <c r="B6074" s="109"/>
    </row>
    <row r="6075" spans="2:2" x14ac:dyDescent="0.2">
      <c r="B6075" s="109"/>
    </row>
    <row r="6076" spans="2:2" x14ac:dyDescent="0.2">
      <c r="B6076" s="109"/>
    </row>
    <row r="6077" spans="2:2" x14ac:dyDescent="0.2">
      <c r="B6077" s="109"/>
    </row>
    <row r="6078" spans="2:2" x14ac:dyDescent="0.2">
      <c r="B6078" s="109"/>
    </row>
    <row r="6079" spans="2:2" x14ac:dyDescent="0.2">
      <c r="B6079" s="109"/>
    </row>
    <row r="6080" spans="2:2" x14ac:dyDescent="0.2">
      <c r="B6080" s="109"/>
    </row>
    <row r="6081" spans="2:2" x14ac:dyDescent="0.2">
      <c r="B6081" s="109"/>
    </row>
    <row r="6082" spans="2:2" x14ac:dyDescent="0.2">
      <c r="B6082" s="109"/>
    </row>
    <row r="6083" spans="2:2" x14ac:dyDescent="0.2">
      <c r="B6083" s="109"/>
    </row>
    <row r="6084" spans="2:2" x14ac:dyDescent="0.2">
      <c r="B6084" s="109"/>
    </row>
    <row r="6085" spans="2:2" x14ac:dyDescent="0.2">
      <c r="B6085" s="109"/>
    </row>
    <row r="6086" spans="2:2" x14ac:dyDescent="0.2">
      <c r="B6086" s="109"/>
    </row>
    <row r="6087" spans="2:2" x14ac:dyDescent="0.2">
      <c r="B6087" s="109"/>
    </row>
    <row r="6088" spans="2:2" x14ac:dyDescent="0.2">
      <c r="B6088" s="109"/>
    </row>
    <row r="6089" spans="2:2" x14ac:dyDescent="0.2">
      <c r="B6089" s="109"/>
    </row>
    <row r="6090" spans="2:2" x14ac:dyDescent="0.2">
      <c r="B6090" s="109"/>
    </row>
    <row r="6091" spans="2:2" x14ac:dyDescent="0.2">
      <c r="B6091" s="109"/>
    </row>
    <row r="6092" spans="2:2" x14ac:dyDescent="0.2">
      <c r="B6092" s="109"/>
    </row>
    <row r="6093" spans="2:2" x14ac:dyDescent="0.2">
      <c r="B6093" s="109"/>
    </row>
    <row r="6094" spans="2:2" x14ac:dyDescent="0.2">
      <c r="B6094" s="109"/>
    </row>
    <row r="6095" spans="2:2" x14ac:dyDescent="0.2">
      <c r="B6095" s="109"/>
    </row>
    <row r="6096" spans="2:2" x14ac:dyDescent="0.2">
      <c r="B6096" s="109"/>
    </row>
    <row r="6097" spans="2:2" x14ac:dyDescent="0.2">
      <c r="B6097" s="109"/>
    </row>
    <row r="6098" spans="2:2" x14ac:dyDescent="0.2">
      <c r="B6098" s="109"/>
    </row>
    <row r="6099" spans="2:2" x14ac:dyDescent="0.2">
      <c r="B6099" s="109"/>
    </row>
    <row r="6100" spans="2:2" x14ac:dyDescent="0.2">
      <c r="B6100" s="109"/>
    </row>
    <row r="6101" spans="2:2" x14ac:dyDescent="0.2">
      <c r="B6101" s="109"/>
    </row>
    <row r="6102" spans="2:2" x14ac:dyDescent="0.2">
      <c r="B6102" s="109"/>
    </row>
    <row r="6103" spans="2:2" x14ac:dyDescent="0.2">
      <c r="B6103" s="109"/>
    </row>
    <row r="6104" spans="2:2" x14ac:dyDescent="0.2">
      <c r="B6104" s="109"/>
    </row>
    <row r="6105" spans="2:2" x14ac:dyDescent="0.2">
      <c r="B6105" s="109"/>
    </row>
    <row r="6106" spans="2:2" x14ac:dyDescent="0.2">
      <c r="B6106" s="109"/>
    </row>
    <row r="6107" spans="2:2" x14ac:dyDescent="0.2">
      <c r="B6107" s="109"/>
    </row>
    <row r="6108" spans="2:2" x14ac:dyDescent="0.2">
      <c r="B6108" s="109"/>
    </row>
    <row r="6109" spans="2:2" x14ac:dyDescent="0.2">
      <c r="B6109" s="109"/>
    </row>
    <row r="6110" spans="2:2" x14ac:dyDescent="0.2">
      <c r="B6110" s="109"/>
    </row>
    <row r="6111" spans="2:2" x14ac:dyDescent="0.2">
      <c r="B6111" s="109"/>
    </row>
    <row r="6112" spans="2:2" x14ac:dyDescent="0.2">
      <c r="B6112" s="109"/>
    </row>
    <row r="6113" spans="2:2" x14ac:dyDescent="0.2">
      <c r="B6113" s="109"/>
    </row>
    <row r="6114" spans="2:2" x14ac:dyDescent="0.2">
      <c r="B6114" s="109"/>
    </row>
    <row r="6115" spans="2:2" x14ac:dyDescent="0.2">
      <c r="B6115" s="109"/>
    </row>
    <row r="6116" spans="2:2" x14ac:dyDescent="0.2">
      <c r="B6116" s="109"/>
    </row>
    <row r="6117" spans="2:2" x14ac:dyDescent="0.2">
      <c r="B6117" s="109"/>
    </row>
    <row r="6118" spans="2:2" x14ac:dyDescent="0.2">
      <c r="B6118" s="109"/>
    </row>
    <row r="6119" spans="2:2" x14ac:dyDescent="0.2">
      <c r="B6119" s="109"/>
    </row>
    <row r="6120" spans="2:2" x14ac:dyDescent="0.2">
      <c r="B6120" s="109"/>
    </row>
    <row r="6121" spans="2:2" x14ac:dyDescent="0.2">
      <c r="B6121" s="109"/>
    </row>
    <row r="6122" spans="2:2" x14ac:dyDescent="0.2">
      <c r="B6122" s="109"/>
    </row>
    <row r="6123" spans="2:2" x14ac:dyDescent="0.2">
      <c r="B6123" s="109"/>
    </row>
    <row r="6124" spans="2:2" x14ac:dyDescent="0.2">
      <c r="B6124" s="109"/>
    </row>
    <row r="6125" spans="2:2" x14ac:dyDescent="0.2">
      <c r="B6125" s="109"/>
    </row>
    <row r="6126" spans="2:2" x14ac:dyDescent="0.2">
      <c r="B6126" s="109"/>
    </row>
    <row r="6127" spans="2:2" x14ac:dyDescent="0.2">
      <c r="B6127" s="109"/>
    </row>
    <row r="6128" spans="2:2" x14ac:dyDescent="0.2">
      <c r="B6128" s="109"/>
    </row>
    <row r="6129" spans="2:2" x14ac:dyDescent="0.2">
      <c r="B6129" s="109"/>
    </row>
    <row r="6130" spans="2:2" x14ac:dyDescent="0.2">
      <c r="B6130" s="109"/>
    </row>
    <row r="6131" spans="2:2" x14ac:dyDescent="0.2">
      <c r="B6131" s="109"/>
    </row>
    <row r="6132" spans="2:2" x14ac:dyDescent="0.2">
      <c r="B6132" s="109"/>
    </row>
    <row r="6133" spans="2:2" x14ac:dyDescent="0.2">
      <c r="B6133" s="109"/>
    </row>
    <row r="6134" spans="2:2" x14ac:dyDescent="0.2">
      <c r="B6134" s="109"/>
    </row>
    <row r="6135" spans="2:2" x14ac:dyDescent="0.2">
      <c r="B6135" s="109"/>
    </row>
    <row r="6136" spans="2:2" x14ac:dyDescent="0.2">
      <c r="B6136" s="109"/>
    </row>
    <row r="6137" spans="2:2" x14ac:dyDescent="0.2">
      <c r="B6137" s="109"/>
    </row>
    <row r="6138" spans="2:2" x14ac:dyDescent="0.2">
      <c r="B6138" s="109"/>
    </row>
    <row r="6139" spans="2:2" x14ac:dyDescent="0.2">
      <c r="B6139" s="109"/>
    </row>
    <row r="6140" spans="2:2" x14ac:dyDescent="0.2">
      <c r="B6140" s="109"/>
    </row>
    <row r="6141" spans="2:2" x14ac:dyDescent="0.2">
      <c r="B6141" s="109"/>
    </row>
    <row r="6142" spans="2:2" x14ac:dyDescent="0.2">
      <c r="B6142" s="109"/>
    </row>
    <row r="6143" spans="2:2" x14ac:dyDescent="0.2">
      <c r="B6143" s="109"/>
    </row>
    <row r="6144" spans="2:2" x14ac:dyDescent="0.2">
      <c r="B6144" s="109"/>
    </row>
    <row r="6145" spans="2:2" x14ac:dyDescent="0.2">
      <c r="B6145" s="109"/>
    </row>
    <row r="6146" spans="2:2" x14ac:dyDescent="0.2">
      <c r="B6146" s="109"/>
    </row>
    <row r="6147" spans="2:2" x14ac:dyDescent="0.2">
      <c r="B6147" s="109"/>
    </row>
    <row r="6148" spans="2:2" x14ac:dyDescent="0.2">
      <c r="B6148" s="109"/>
    </row>
    <row r="6149" spans="2:2" x14ac:dyDescent="0.2">
      <c r="B6149" s="109"/>
    </row>
    <row r="6150" spans="2:2" x14ac:dyDescent="0.2">
      <c r="B6150" s="109"/>
    </row>
    <row r="6151" spans="2:2" x14ac:dyDescent="0.2">
      <c r="B6151" s="109"/>
    </row>
    <row r="6152" spans="2:2" x14ac:dyDescent="0.2">
      <c r="B6152" s="109"/>
    </row>
    <row r="6153" spans="2:2" x14ac:dyDescent="0.2">
      <c r="B6153" s="109"/>
    </row>
    <row r="6154" spans="2:2" x14ac:dyDescent="0.2">
      <c r="B6154" s="109"/>
    </row>
    <row r="6155" spans="2:2" x14ac:dyDescent="0.2">
      <c r="B6155" s="109"/>
    </row>
    <row r="6156" spans="2:2" x14ac:dyDescent="0.2">
      <c r="B6156" s="109"/>
    </row>
    <row r="6157" spans="2:2" x14ac:dyDescent="0.2">
      <c r="B6157" s="109"/>
    </row>
    <row r="6158" spans="2:2" x14ac:dyDescent="0.2">
      <c r="B6158" s="109"/>
    </row>
    <row r="6159" spans="2:2" x14ac:dyDescent="0.2">
      <c r="B6159" s="109"/>
    </row>
    <row r="6160" spans="2:2" x14ac:dyDescent="0.2">
      <c r="B6160" s="109"/>
    </row>
    <row r="6161" spans="2:2" x14ac:dyDescent="0.2">
      <c r="B6161" s="109"/>
    </row>
    <row r="6162" spans="2:2" x14ac:dyDescent="0.2">
      <c r="B6162" s="109"/>
    </row>
    <row r="6163" spans="2:2" x14ac:dyDescent="0.2">
      <c r="B6163" s="109"/>
    </row>
    <row r="6164" spans="2:2" x14ac:dyDescent="0.2">
      <c r="B6164" s="109"/>
    </row>
    <row r="6165" spans="2:2" x14ac:dyDescent="0.2">
      <c r="B6165" s="109"/>
    </row>
    <row r="6166" spans="2:2" x14ac:dyDescent="0.2">
      <c r="B6166" s="109"/>
    </row>
    <row r="6167" spans="2:2" x14ac:dyDescent="0.2">
      <c r="B6167" s="109"/>
    </row>
    <row r="6168" spans="2:2" x14ac:dyDescent="0.2">
      <c r="B6168" s="109"/>
    </row>
    <row r="6169" spans="2:2" x14ac:dyDescent="0.2">
      <c r="B6169" s="109"/>
    </row>
    <row r="6170" spans="2:2" x14ac:dyDescent="0.2">
      <c r="B6170" s="109"/>
    </row>
    <row r="6171" spans="2:2" x14ac:dyDescent="0.2">
      <c r="B6171" s="109"/>
    </row>
    <row r="6172" spans="2:2" x14ac:dyDescent="0.2">
      <c r="B6172" s="109"/>
    </row>
    <row r="6173" spans="2:2" x14ac:dyDescent="0.2">
      <c r="B6173" s="109"/>
    </row>
    <row r="6174" spans="2:2" x14ac:dyDescent="0.2">
      <c r="B6174" s="109"/>
    </row>
    <row r="6175" spans="2:2" x14ac:dyDescent="0.2">
      <c r="B6175" s="109"/>
    </row>
    <row r="6176" spans="2:2" x14ac:dyDescent="0.2">
      <c r="B6176" s="109"/>
    </row>
    <row r="6177" spans="2:2" x14ac:dyDescent="0.2">
      <c r="B6177" s="109"/>
    </row>
    <row r="6178" spans="2:2" x14ac:dyDescent="0.2">
      <c r="B6178" s="109"/>
    </row>
    <row r="6179" spans="2:2" x14ac:dyDescent="0.2">
      <c r="B6179" s="109"/>
    </row>
    <row r="6180" spans="2:2" x14ac:dyDescent="0.2">
      <c r="B6180" s="109"/>
    </row>
    <row r="6181" spans="2:2" x14ac:dyDescent="0.2">
      <c r="B6181" s="109"/>
    </row>
    <row r="6182" spans="2:2" x14ac:dyDescent="0.2">
      <c r="B6182" s="109"/>
    </row>
    <row r="6183" spans="2:2" x14ac:dyDescent="0.2">
      <c r="B6183" s="109"/>
    </row>
    <row r="6184" spans="2:2" x14ac:dyDescent="0.2">
      <c r="B6184" s="109"/>
    </row>
    <row r="6185" spans="2:2" x14ac:dyDescent="0.2">
      <c r="B6185" s="109"/>
    </row>
    <row r="6186" spans="2:2" x14ac:dyDescent="0.2">
      <c r="B6186" s="109"/>
    </row>
    <row r="6187" spans="2:2" x14ac:dyDescent="0.2">
      <c r="B6187" s="109"/>
    </row>
    <row r="6188" spans="2:2" x14ac:dyDescent="0.2">
      <c r="B6188" s="109"/>
    </row>
    <row r="6189" spans="2:2" x14ac:dyDescent="0.2">
      <c r="B6189" s="109"/>
    </row>
    <row r="6190" spans="2:2" x14ac:dyDescent="0.2">
      <c r="B6190" s="109"/>
    </row>
    <row r="6191" spans="2:2" x14ac:dyDescent="0.2">
      <c r="B6191" s="109"/>
    </row>
    <row r="6192" spans="2:2" x14ac:dyDescent="0.2">
      <c r="B6192" s="109"/>
    </row>
    <row r="6193" spans="2:2" x14ac:dyDescent="0.2">
      <c r="B6193" s="109"/>
    </row>
    <row r="6194" spans="2:2" x14ac:dyDescent="0.2">
      <c r="B6194" s="109"/>
    </row>
    <row r="6195" spans="2:2" x14ac:dyDescent="0.2">
      <c r="B6195" s="109"/>
    </row>
    <row r="6196" spans="2:2" x14ac:dyDescent="0.2">
      <c r="B6196" s="109"/>
    </row>
    <row r="6197" spans="2:2" x14ac:dyDescent="0.2">
      <c r="B6197" s="109"/>
    </row>
    <row r="6198" spans="2:2" x14ac:dyDescent="0.2">
      <c r="B6198" s="109"/>
    </row>
    <row r="6199" spans="2:2" x14ac:dyDescent="0.2">
      <c r="B6199" s="109"/>
    </row>
    <row r="6200" spans="2:2" x14ac:dyDescent="0.2">
      <c r="B6200" s="109"/>
    </row>
    <row r="6201" spans="2:2" x14ac:dyDescent="0.2">
      <c r="B6201" s="109"/>
    </row>
    <row r="6202" spans="2:2" x14ac:dyDescent="0.2">
      <c r="B6202" s="109"/>
    </row>
    <row r="6203" spans="2:2" x14ac:dyDescent="0.2">
      <c r="B6203" s="109"/>
    </row>
    <row r="6204" spans="2:2" x14ac:dyDescent="0.2">
      <c r="B6204" s="109"/>
    </row>
    <row r="6205" spans="2:2" x14ac:dyDescent="0.2">
      <c r="B6205" s="109"/>
    </row>
    <row r="6206" spans="2:2" x14ac:dyDescent="0.2">
      <c r="B6206" s="109"/>
    </row>
    <row r="6207" spans="2:2" x14ac:dyDescent="0.2">
      <c r="B6207" s="109"/>
    </row>
    <row r="6208" spans="2:2" x14ac:dyDescent="0.2">
      <c r="B6208" s="109"/>
    </row>
    <row r="6209" spans="2:2" x14ac:dyDescent="0.2">
      <c r="B6209" s="109"/>
    </row>
    <row r="6210" spans="2:2" x14ac:dyDescent="0.2">
      <c r="B6210" s="109"/>
    </row>
    <row r="6211" spans="2:2" x14ac:dyDescent="0.2">
      <c r="B6211" s="109"/>
    </row>
    <row r="6212" spans="2:2" x14ac:dyDescent="0.2">
      <c r="B6212" s="109"/>
    </row>
    <row r="6213" spans="2:2" x14ac:dyDescent="0.2">
      <c r="B6213" s="109"/>
    </row>
    <row r="6214" spans="2:2" x14ac:dyDescent="0.2">
      <c r="B6214" s="109"/>
    </row>
    <row r="6215" spans="2:2" x14ac:dyDescent="0.2">
      <c r="B6215" s="109"/>
    </row>
    <row r="6216" spans="2:2" x14ac:dyDescent="0.2">
      <c r="B6216" s="109"/>
    </row>
    <row r="6217" spans="2:2" x14ac:dyDescent="0.2">
      <c r="B6217" s="109"/>
    </row>
    <row r="6218" spans="2:2" x14ac:dyDescent="0.2">
      <c r="B6218" s="109"/>
    </row>
    <row r="6219" spans="2:2" x14ac:dyDescent="0.2">
      <c r="B6219" s="109"/>
    </row>
    <row r="6220" spans="2:2" x14ac:dyDescent="0.2">
      <c r="B6220" s="109"/>
    </row>
    <row r="6221" spans="2:2" x14ac:dyDescent="0.2">
      <c r="B6221" s="109"/>
    </row>
    <row r="6222" spans="2:2" x14ac:dyDescent="0.2">
      <c r="B6222" s="109"/>
    </row>
    <row r="6223" spans="2:2" x14ac:dyDescent="0.2">
      <c r="B6223" s="109"/>
    </row>
    <row r="6224" spans="2:2" x14ac:dyDescent="0.2">
      <c r="B6224" s="109"/>
    </row>
    <row r="6225" spans="2:2" x14ac:dyDescent="0.2">
      <c r="B6225" s="109"/>
    </row>
    <row r="6226" spans="2:2" x14ac:dyDescent="0.2">
      <c r="B6226" s="109"/>
    </row>
    <row r="6227" spans="2:2" x14ac:dyDescent="0.2">
      <c r="B6227" s="109"/>
    </row>
    <row r="6228" spans="2:2" x14ac:dyDescent="0.2">
      <c r="B6228" s="109"/>
    </row>
    <row r="6229" spans="2:2" x14ac:dyDescent="0.2">
      <c r="B6229" s="109"/>
    </row>
    <row r="6230" spans="2:2" x14ac:dyDescent="0.2">
      <c r="B6230" s="109"/>
    </row>
    <row r="6231" spans="2:2" x14ac:dyDescent="0.2">
      <c r="B6231" s="109"/>
    </row>
    <row r="6232" spans="2:2" x14ac:dyDescent="0.2">
      <c r="B6232" s="109"/>
    </row>
    <row r="6233" spans="2:2" x14ac:dyDescent="0.2">
      <c r="B6233" s="109"/>
    </row>
    <row r="6234" spans="2:2" x14ac:dyDescent="0.2">
      <c r="B6234" s="109"/>
    </row>
    <row r="6235" spans="2:2" x14ac:dyDescent="0.2">
      <c r="B6235" s="109"/>
    </row>
    <row r="6236" spans="2:2" x14ac:dyDescent="0.2">
      <c r="B6236" s="109"/>
    </row>
    <row r="6237" spans="2:2" x14ac:dyDescent="0.2">
      <c r="B6237" s="109"/>
    </row>
    <row r="6238" spans="2:2" x14ac:dyDescent="0.2">
      <c r="B6238" s="109"/>
    </row>
    <row r="6239" spans="2:2" x14ac:dyDescent="0.2">
      <c r="B6239" s="109"/>
    </row>
    <row r="6240" spans="2:2" x14ac:dyDescent="0.2">
      <c r="B6240" s="109"/>
    </row>
    <row r="6241" spans="2:2" x14ac:dyDescent="0.2">
      <c r="B6241" s="109"/>
    </row>
    <row r="6242" spans="2:2" x14ac:dyDescent="0.2">
      <c r="B6242" s="109"/>
    </row>
    <row r="6243" spans="2:2" x14ac:dyDescent="0.2">
      <c r="B6243" s="109"/>
    </row>
    <row r="6244" spans="2:2" x14ac:dyDescent="0.2">
      <c r="B6244" s="109"/>
    </row>
    <row r="6245" spans="2:2" x14ac:dyDescent="0.2">
      <c r="B6245" s="109"/>
    </row>
    <row r="6246" spans="2:2" x14ac:dyDescent="0.2">
      <c r="B6246" s="109"/>
    </row>
    <row r="6247" spans="2:2" x14ac:dyDescent="0.2">
      <c r="B6247" s="109"/>
    </row>
    <row r="6248" spans="2:2" x14ac:dyDescent="0.2">
      <c r="B6248" s="109"/>
    </row>
    <row r="6249" spans="2:2" x14ac:dyDescent="0.2">
      <c r="B6249" s="109"/>
    </row>
    <row r="6250" spans="2:2" x14ac:dyDescent="0.2">
      <c r="B6250" s="109"/>
    </row>
    <row r="6251" spans="2:2" x14ac:dyDescent="0.2">
      <c r="B6251" s="109"/>
    </row>
    <row r="6252" spans="2:2" x14ac:dyDescent="0.2">
      <c r="B6252" s="109"/>
    </row>
    <row r="6253" spans="2:2" x14ac:dyDescent="0.2">
      <c r="B6253" s="109"/>
    </row>
    <row r="6254" spans="2:2" x14ac:dyDescent="0.2">
      <c r="B6254" s="109"/>
    </row>
    <row r="6255" spans="2:2" x14ac:dyDescent="0.2">
      <c r="B6255" s="109"/>
    </row>
    <row r="6256" spans="2:2" x14ac:dyDescent="0.2">
      <c r="B6256" s="109"/>
    </row>
    <row r="6257" spans="2:2" x14ac:dyDescent="0.2">
      <c r="B6257" s="109"/>
    </row>
    <row r="6258" spans="2:2" x14ac:dyDescent="0.2">
      <c r="B6258" s="109"/>
    </row>
    <row r="6259" spans="2:2" x14ac:dyDescent="0.2">
      <c r="B6259" s="109"/>
    </row>
    <row r="6260" spans="2:2" x14ac:dyDescent="0.2">
      <c r="B6260" s="109"/>
    </row>
    <row r="6261" spans="2:2" x14ac:dyDescent="0.2">
      <c r="B6261" s="109"/>
    </row>
    <row r="6262" spans="2:2" x14ac:dyDescent="0.2">
      <c r="B6262" s="109"/>
    </row>
    <row r="6263" spans="2:2" x14ac:dyDescent="0.2">
      <c r="B6263" s="109"/>
    </row>
    <row r="6264" spans="2:2" x14ac:dyDescent="0.2">
      <c r="B6264" s="109"/>
    </row>
    <row r="6265" spans="2:2" x14ac:dyDescent="0.2">
      <c r="B6265" s="109"/>
    </row>
    <row r="6266" spans="2:2" x14ac:dyDescent="0.2">
      <c r="B6266" s="109"/>
    </row>
    <row r="6267" spans="2:2" x14ac:dyDescent="0.2">
      <c r="B6267" s="109"/>
    </row>
    <row r="6268" spans="2:2" x14ac:dyDescent="0.2">
      <c r="B6268" s="109"/>
    </row>
    <row r="6269" spans="2:2" x14ac:dyDescent="0.2">
      <c r="B6269" s="109"/>
    </row>
    <row r="6270" spans="2:2" x14ac:dyDescent="0.2">
      <c r="B6270" s="109"/>
    </row>
    <row r="6271" spans="2:2" x14ac:dyDescent="0.2">
      <c r="B6271" s="109"/>
    </row>
    <row r="6272" spans="2:2" x14ac:dyDescent="0.2">
      <c r="B6272" s="109"/>
    </row>
    <row r="6273" spans="2:2" x14ac:dyDescent="0.2">
      <c r="B6273" s="109"/>
    </row>
    <row r="6274" spans="2:2" x14ac:dyDescent="0.2">
      <c r="B6274" s="109"/>
    </row>
    <row r="6275" spans="2:2" x14ac:dyDescent="0.2">
      <c r="B6275" s="109"/>
    </row>
    <row r="6276" spans="2:2" x14ac:dyDescent="0.2">
      <c r="B6276" s="109"/>
    </row>
    <row r="6277" spans="2:2" x14ac:dyDescent="0.2">
      <c r="B6277" s="109"/>
    </row>
    <row r="6278" spans="2:2" x14ac:dyDescent="0.2">
      <c r="B6278" s="109"/>
    </row>
    <row r="6279" spans="2:2" x14ac:dyDescent="0.2">
      <c r="B6279" s="109"/>
    </row>
    <row r="6280" spans="2:2" x14ac:dyDescent="0.2">
      <c r="B6280" s="109"/>
    </row>
    <row r="6281" spans="2:2" x14ac:dyDescent="0.2">
      <c r="B6281" s="109"/>
    </row>
    <row r="6282" spans="2:2" x14ac:dyDescent="0.2">
      <c r="B6282" s="109"/>
    </row>
    <row r="6283" spans="2:2" x14ac:dyDescent="0.2">
      <c r="B6283" s="109"/>
    </row>
    <row r="6284" spans="2:2" x14ac:dyDescent="0.2">
      <c r="B6284" s="109"/>
    </row>
    <row r="6285" spans="2:2" x14ac:dyDescent="0.2">
      <c r="B6285" s="109"/>
    </row>
    <row r="6286" spans="2:2" x14ac:dyDescent="0.2">
      <c r="B6286" s="109"/>
    </row>
    <row r="6287" spans="2:2" x14ac:dyDescent="0.2">
      <c r="B6287" s="109"/>
    </row>
    <row r="6288" spans="2:2" x14ac:dyDescent="0.2">
      <c r="B6288" s="109"/>
    </row>
    <row r="6289" spans="2:2" x14ac:dyDescent="0.2">
      <c r="B6289" s="109"/>
    </row>
    <row r="6290" spans="2:2" x14ac:dyDescent="0.2">
      <c r="B6290" s="109"/>
    </row>
    <row r="6291" spans="2:2" x14ac:dyDescent="0.2">
      <c r="B6291" s="109"/>
    </row>
    <row r="6292" spans="2:2" x14ac:dyDescent="0.2">
      <c r="B6292" s="109"/>
    </row>
    <row r="6293" spans="2:2" x14ac:dyDescent="0.2">
      <c r="B6293" s="109"/>
    </row>
    <row r="6294" spans="2:2" x14ac:dyDescent="0.2">
      <c r="B6294" s="109"/>
    </row>
    <row r="6295" spans="2:2" x14ac:dyDescent="0.2">
      <c r="B6295" s="109"/>
    </row>
    <row r="6296" spans="2:2" x14ac:dyDescent="0.2">
      <c r="B6296" s="109"/>
    </row>
    <row r="6297" spans="2:2" x14ac:dyDescent="0.2">
      <c r="B6297" s="109"/>
    </row>
    <row r="6298" spans="2:2" x14ac:dyDescent="0.2">
      <c r="B6298" s="109"/>
    </row>
    <row r="6299" spans="2:2" x14ac:dyDescent="0.2">
      <c r="B6299" s="109"/>
    </row>
    <row r="6300" spans="2:2" x14ac:dyDescent="0.2">
      <c r="B6300" s="109"/>
    </row>
    <row r="6301" spans="2:2" x14ac:dyDescent="0.2">
      <c r="B6301" s="109"/>
    </row>
    <row r="6302" spans="2:2" x14ac:dyDescent="0.2">
      <c r="B6302" s="109"/>
    </row>
    <row r="6303" spans="2:2" x14ac:dyDescent="0.2">
      <c r="B6303" s="109"/>
    </row>
    <row r="6304" spans="2:2" x14ac:dyDescent="0.2">
      <c r="B6304" s="109"/>
    </row>
    <row r="6305" spans="2:2" x14ac:dyDescent="0.2">
      <c r="B6305" s="109"/>
    </row>
    <row r="6306" spans="2:2" x14ac:dyDescent="0.2">
      <c r="B6306" s="109"/>
    </row>
    <row r="6307" spans="2:2" x14ac:dyDescent="0.2">
      <c r="B6307" s="109"/>
    </row>
    <row r="6308" spans="2:2" x14ac:dyDescent="0.2">
      <c r="B6308" s="109"/>
    </row>
    <row r="6309" spans="2:2" x14ac:dyDescent="0.2">
      <c r="B6309" s="109"/>
    </row>
    <row r="6310" spans="2:2" x14ac:dyDescent="0.2">
      <c r="B6310" s="109"/>
    </row>
    <row r="6311" spans="2:2" x14ac:dyDescent="0.2">
      <c r="B6311" s="109"/>
    </row>
    <row r="6312" spans="2:2" x14ac:dyDescent="0.2">
      <c r="B6312" s="109"/>
    </row>
    <row r="6313" spans="2:2" x14ac:dyDescent="0.2">
      <c r="B6313" s="109"/>
    </row>
    <row r="6314" spans="2:2" x14ac:dyDescent="0.2">
      <c r="B6314" s="109"/>
    </row>
    <row r="6315" spans="2:2" x14ac:dyDescent="0.2">
      <c r="B6315" s="109"/>
    </row>
    <row r="6316" spans="2:2" x14ac:dyDescent="0.2">
      <c r="B6316" s="109"/>
    </row>
    <row r="6317" spans="2:2" x14ac:dyDescent="0.2">
      <c r="B6317" s="109"/>
    </row>
    <row r="6318" spans="2:2" x14ac:dyDescent="0.2">
      <c r="B6318" s="109"/>
    </row>
    <row r="6319" spans="2:2" x14ac:dyDescent="0.2">
      <c r="B6319" s="109"/>
    </row>
    <row r="6320" spans="2:2" x14ac:dyDescent="0.2">
      <c r="B6320" s="109"/>
    </row>
    <row r="6321" spans="2:2" x14ac:dyDescent="0.2">
      <c r="B6321" s="109"/>
    </row>
    <row r="6322" spans="2:2" x14ac:dyDescent="0.2">
      <c r="B6322" s="109"/>
    </row>
    <row r="6323" spans="2:2" x14ac:dyDescent="0.2">
      <c r="B6323" s="109"/>
    </row>
    <row r="6324" spans="2:2" x14ac:dyDescent="0.2">
      <c r="B6324" s="109"/>
    </row>
    <row r="6325" spans="2:2" x14ac:dyDescent="0.2">
      <c r="B6325" s="109"/>
    </row>
    <row r="6326" spans="2:2" x14ac:dyDescent="0.2">
      <c r="B6326" s="109"/>
    </row>
    <row r="6327" spans="2:2" x14ac:dyDescent="0.2">
      <c r="B6327" s="109"/>
    </row>
    <row r="6328" spans="2:2" x14ac:dyDescent="0.2">
      <c r="B6328" s="109"/>
    </row>
    <row r="6329" spans="2:2" x14ac:dyDescent="0.2">
      <c r="B6329" s="109"/>
    </row>
    <row r="6330" spans="2:2" x14ac:dyDescent="0.2">
      <c r="B6330" s="109"/>
    </row>
    <row r="6331" spans="2:2" x14ac:dyDescent="0.2">
      <c r="B6331" s="109"/>
    </row>
    <row r="6332" spans="2:2" x14ac:dyDescent="0.2">
      <c r="B6332" s="109"/>
    </row>
    <row r="6333" spans="2:2" x14ac:dyDescent="0.2">
      <c r="B6333" s="109"/>
    </row>
    <row r="6334" spans="2:2" x14ac:dyDescent="0.2">
      <c r="B6334" s="109"/>
    </row>
    <row r="6335" spans="2:2" x14ac:dyDescent="0.2">
      <c r="B6335" s="109"/>
    </row>
    <row r="6336" spans="2:2" x14ac:dyDescent="0.2">
      <c r="B6336" s="109"/>
    </row>
    <row r="6337" spans="2:2" x14ac:dyDescent="0.2">
      <c r="B6337" s="109"/>
    </row>
    <row r="6338" spans="2:2" x14ac:dyDescent="0.2">
      <c r="B6338" s="109"/>
    </row>
    <row r="6339" spans="2:2" x14ac:dyDescent="0.2">
      <c r="B6339" s="109"/>
    </row>
    <row r="6340" spans="2:2" x14ac:dyDescent="0.2">
      <c r="B6340" s="109"/>
    </row>
    <row r="6341" spans="2:2" x14ac:dyDescent="0.2">
      <c r="B6341" s="109"/>
    </row>
    <row r="6342" spans="2:2" x14ac:dyDescent="0.2">
      <c r="B6342" s="109"/>
    </row>
    <row r="6343" spans="2:2" x14ac:dyDescent="0.2">
      <c r="B6343" s="109"/>
    </row>
    <row r="6344" spans="2:2" x14ac:dyDescent="0.2">
      <c r="B6344" s="109"/>
    </row>
    <row r="6345" spans="2:2" x14ac:dyDescent="0.2">
      <c r="B6345" s="109"/>
    </row>
    <row r="6346" spans="2:2" x14ac:dyDescent="0.2">
      <c r="B6346" s="109"/>
    </row>
    <row r="6347" spans="2:2" x14ac:dyDescent="0.2">
      <c r="B6347" s="109"/>
    </row>
    <row r="6348" spans="2:2" x14ac:dyDescent="0.2">
      <c r="B6348" s="109"/>
    </row>
    <row r="6349" spans="2:2" x14ac:dyDescent="0.2">
      <c r="B6349" s="109"/>
    </row>
    <row r="6350" spans="2:2" x14ac:dyDescent="0.2">
      <c r="B6350" s="109"/>
    </row>
    <row r="6351" spans="2:2" x14ac:dyDescent="0.2">
      <c r="B6351" s="109"/>
    </row>
    <row r="6352" spans="2:2" x14ac:dyDescent="0.2">
      <c r="B6352" s="109"/>
    </row>
    <row r="6353" spans="2:2" x14ac:dyDescent="0.2">
      <c r="B6353" s="109"/>
    </row>
    <row r="6354" spans="2:2" x14ac:dyDescent="0.2">
      <c r="B6354" s="109"/>
    </row>
    <row r="6355" spans="2:2" x14ac:dyDescent="0.2">
      <c r="B6355" s="109"/>
    </row>
    <row r="6356" spans="2:2" x14ac:dyDescent="0.2">
      <c r="B6356" s="109"/>
    </row>
    <row r="6357" spans="2:2" x14ac:dyDescent="0.2">
      <c r="B6357" s="109"/>
    </row>
    <row r="6358" spans="2:2" x14ac:dyDescent="0.2">
      <c r="B6358" s="109"/>
    </row>
    <row r="6359" spans="2:2" x14ac:dyDescent="0.2">
      <c r="B6359" s="109"/>
    </row>
    <row r="6360" spans="2:2" x14ac:dyDescent="0.2">
      <c r="B6360" s="109"/>
    </row>
    <row r="6361" spans="2:2" x14ac:dyDescent="0.2">
      <c r="B6361" s="109"/>
    </row>
    <row r="6362" spans="2:2" x14ac:dyDescent="0.2">
      <c r="B6362" s="109"/>
    </row>
    <row r="6363" spans="2:2" x14ac:dyDescent="0.2">
      <c r="B6363" s="109"/>
    </row>
    <row r="6364" spans="2:2" x14ac:dyDescent="0.2">
      <c r="B6364" s="109"/>
    </row>
    <row r="6365" spans="2:2" x14ac:dyDescent="0.2">
      <c r="B6365" s="109"/>
    </row>
    <row r="6366" spans="2:2" x14ac:dyDescent="0.2">
      <c r="B6366" s="109"/>
    </row>
    <row r="6367" spans="2:2" x14ac:dyDescent="0.2">
      <c r="B6367" s="109"/>
    </row>
    <row r="6368" spans="2:2" x14ac:dyDescent="0.2">
      <c r="B6368" s="109"/>
    </row>
    <row r="6369" spans="2:2" x14ac:dyDescent="0.2">
      <c r="B6369" s="109"/>
    </row>
    <row r="6370" spans="2:2" x14ac:dyDescent="0.2">
      <c r="B6370" s="109"/>
    </row>
    <row r="6371" spans="2:2" x14ac:dyDescent="0.2">
      <c r="B6371" s="109"/>
    </row>
    <row r="6372" spans="2:2" x14ac:dyDescent="0.2">
      <c r="B6372" s="109"/>
    </row>
    <row r="6373" spans="2:2" x14ac:dyDescent="0.2">
      <c r="B6373" s="109"/>
    </row>
    <row r="6374" spans="2:2" x14ac:dyDescent="0.2">
      <c r="B6374" s="109"/>
    </row>
    <row r="6375" spans="2:2" x14ac:dyDescent="0.2">
      <c r="B6375" s="109"/>
    </row>
    <row r="6376" spans="2:2" x14ac:dyDescent="0.2">
      <c r="B6376" s="109"/>
    </row>
    <row r="6377" spans="2:2" x14ac:dyDescent="0.2">
      <c r="B6377" s="109"/>
    </row>
    <row r="6378" spans="2:2" x14ac:dyDescent="0.2">
      <c r="B6378" s="109"/>
    </row>
    <row r="6379" spans="2:2" x14ac:dyDescent="0.2">
      <c r="B6379" s="109"/>
    </row>
    <row r="6380" spans="2:2" x14ac:dyDescent="0.2">
      <c r="B6380" s="109"/>
    </row>
    <row r="6381" spans="2:2" x14ac:dyDescent="0.2">
      <c r="B6381" s="109"/>
    </row>
    <row r="6382" spans="2:2" x14ac:dyDescent="0.2">
      <c r="B6382" s="109"/>
    </row>
    <row r="6383" spans="2:2" x14ac:dyDescent="0.2">
      <c r="B6383" s="109"/>
    </row>
    <row r="6384" spans="2:2" x14ac:dyDescent="0.2">
      <c r="B6384" s="109"/>
    </row>
    <row r="6385" spans="2:2" x14ac:dyDescent="0.2">
      <c r="B6385" s="109"/>
    </row>
    <row r="6386" spans="2:2" x14ac:dyDescent="0.2">
      <c r="B6386" s="109"/>
    </row>
    <row r="6387" spans="2:2" x14ac:dyDescent="0.2">
      <c r="B6387" s="109"/>
    </row>
    <row r="6388" spans="2:2" x14ac:dyDescent="0.2">
      <c r="B6388" s="109"/>
    </row>
    <row r="6389" spans="2:2" x14ac:dyDescent="0.2">
      <c r="B6389" s="109"/>
    </row>
    <row r="6390" spans="2:2" x14ac:dyDescent="0.2">
      <c r="B6390" s="109"/>
    </row>
    <row r="6391" spans="2:2" x14ac:dyDescent="0.2">
      <c r="B6391" s="109"/>
    </row>
    <row r="6392" spans="2:2" x14ac:dyDescent="0.2">
      <c r="B6392" s="109"/>
    </row>
    <row r="6393" spans="2:2" x14ac:dyDescent="0.2">
      <c r="B6393" s="109"/>
    </row>
    <row r="6394" spans="2:2" x14ac:dyDescent="0.2">
      <c r="B6394" s="109"/>
    </row>
    <row r="6395" spans="2:2" x14ac:dyDescent="0.2">
      <c r="B6395" s="109"/>
    </row>
    <row r="6396" spans="2:2" x14ac:dyDescent="0.2">
      <c r="B6396" s="109"/>
    </row>
    <row r="6397" spans="2:2" x14ac:dyDescent="0.2">
      <c r="B6397" s="109"/>
    </row>
    <row r="6398" spans="2:2" x14ac:dyDescent="0.2">
      <c r="B6398" s="109"/>
    </row>
    <row r="6399" spans="2:2" x14ac:dyDescent="0.2">
      <c r="B6399" s="109"/>
    </row>
    <row r="6400" spans="2:2" x14ac:dyDescent="0.2">
      <c r="B6400" s="109"/>
    </row>
    <row r="6401" spans="2:2" x14ac:dyDescent="0.2">
      <c r="B6401" s="109"/>
    </row>
    <row r="6402" spans="2:2" x14ac:dyDescent="0.2">
      <c r="B6402" s="109"/>
    </row>
    <row r="6403" spans="2:2" x14ac:dyDescent="0.2">
      <c r="B6403" s="109"/>
    </row>
    <row r="6404" spans="2:2" x14ac:dyDescent="0.2">
      <c r="B6404" s="109"/>
    </row>
    <row r="6405" spans="2:2" x14ac:dyDescent="0.2">
      <c r="B6405" s="109"/>
    </row>
    <row r="6406" spans="2:2" x14ac:dyDescent="0.2">
      <c r="B6406" s="109"/>
    </row>
    <row r="6407" spans="2:2" x14ac:dyDescent="0.2">
      <c r="B6407" s="109"/>
    </row>
    <row r="6408" spans="2:2" x14ac:dyDescent="0.2">
      <c r="B6408" s="109"/>
    </row>
    <row r="6409" spans="2:2" x14ac:dyDescent="0.2">
      <c r="B6409" s="109"/>
    </row>
    <row r="6410" spans="2:2" x14ac:dyDescent="0.2">
      <c r="B6410" s="109"/>
    </row>
    <row r="6411" spans="2:2" x14ac:dyDescent="0.2">
      <c r="B6411" s="109"/>
    </row>
    <row r="6412" spans="2:2" x14ac:dyDescent="0.2">
      <c r="B6412" s="109"/>
    </row>
    <row r="6413" spans="2:2" x14ac:dyDescent="0.2">
      <c r="B6413" s="109"/>
    </row>
    <row r="6414" spans="2:2" x14ac:dyDescent="0.2">
      <c r="B6414" s="109"/>
    </row>
    <row r="6415" spans="2:2" x14ac:dyDescent="0.2">
      <c r="B6415" s="109"/>
    </row>
    <row r="6416" spans="2:2" x14ac:dyDescent="0.2">
      <c r="B6416" s="109"/>
    </row>
    <row r="6417" spans="2:2" x14ac:dyDescent="0.2">
      <c r="B6417" s="109"/>
    </row>
    <row r="6418" spans="2:2" x14ac:dyDescent="0.2">
      <c r="B6418" s="109"/>
    </row>
    <row r="6419" spans="2:2" x14ac:dyDescent="0.2">
      <c r="B6419" s="109"/>
    </row>
    <row r="6420" spans="2:2" x14ac:dyDescent="0.2">
      <c r="B6420" s="109"/>
    </row>
    <row r="6421" spans="2:2" x14ac:dyDescent="0.2">
      <c r="B6421" s="109"/>
    </row>
    <row r="6422" spans="2:2" x14ac:dyDescent="0.2">
      <c r="B6422" s="109"/>
    </row>
    <row r="6423" spans="2:2" x14ac:dyDescent="0.2">
      <c r="B6423" s="109"/>
    </row>
    <row r="6424" spans="2:2" x14ac:dyDescent="0.2">
      <c r="B6424" s="109"/>
    </row>
    <row r="6425" spans="2:2" x14ac:dyDescent="0.2">
      <c r="B6425" s="109"/>
    </row>
    <row r="6426" spans="2:2" x14ac:dyDescent="0.2">
      <c r="B6426" s="109"/>
    </row>
    <row r="6427" spans="2:2" x14ac:dyDescent="0.2">
      <c r="B6427" s="109"/>
    </row>
    <row r="6428" spans="2:2" x14ac:dyDescent="0.2">
      <c r="B6428" s="109"/>
    </row>
    <row r="6429" spans="2:2" x14ac:dyDescent="0.2">
      <c r="B6429" s="109"/>
    </row>
    <row r="6430" spans="2:2" x14ac:dyDescent="0.2">
      <c r="B6430" s="109"/>
    </row>
    <row r="6431" spans="2:2" x14ac:dyDescent="0.2">
      <c r="B6431" s="109"/>
    </row>
    <row r="6432" spans="2:2" x14ac:dyDescent="0.2">
      <c r="B6432" s="109"/>
    </row>
    <row r="6433" spans="2:2" x14ac:dyDescent="0.2">
      <c r="B6433" s="109"/>
    </row>
    <row r="6434" spans="2:2" x14ac:dyDescent="0.2">
      <c r="B6434" s="109"/>
    </row>
    <row r="6435" spans="2:2" x14ac:dyDescent="0.2">
      <c r="B6435" s="109"/>
    </row>
    <row r="6436" spans="2:2" x14ac:dyDescent="0.2">
      <c r="B6436" s="109"/>
    </row>
    <row r="6437" spans="2:2" x14ac:dyDescent="0.2">
      <c r="B6437" s="109"/>
    </row>
    <row r="6438" spans="2:2" x14ac:dyDescent="0.2">
      <c r="B6438" s="109"/>
    </row>
    <row r="6439" spans="2:2" x14ac:dyDescent="0.2">
      <c r="B6439" s="109"/>
    </row>
    <row r="6440" spans="2:2" x14ac:dyDescent="0.2">
      <c r="B6440" s="109"/>
    </row>
    <row r="6441" spans="2:2" x14ac:dyDescent="0.2">
      <c r="B6441" s="109"/>
    </row>
    <row r="6442" spans="2:2" x14ac:dyDescent="0.2">
      <c r="B6442" s="109"/>
    </row>
    <row r="6443" spans="2:2" x14ac:dyDescent="0.2">
      <c r="B6443" s="109"/>
    </row>
    <row r="6444" spans="2:2" x14ac:dyDescent="0.2">
      <c r="B6444" s="109"/>
    </row>
    <row r="6445" spans="2:2" x14ac:dyDescent="0.2">
      <c r="B6445" s="109"/>
    </row>
    <row r="6446" spans="2:2" x14ac:dyDescent="0.2">
      <c r="B6446" s="109"/>
    </row>
    <row r="6447" spans="2:2" x14ac:dyDescent="0.2">
      <c r="B6447" s="109"/>
    </row>
    <row r="6448" spans="2:2" x14ac:dyDescent="0.2">
      <c r="B6448" s="109"/>
    </row>
    <row r="6449" spans="2:2" x14ac:dyDescent="0.2">
      <c r="B6449" s="109"/>
    </row>
    <row r="6450" spans="2:2" x14ac:dyDescent="0.2">
      <c r="B6450" s="109"/>
    </row>
    <row r="6451" spans="2:2" x14ac:dyDescent="0.2">
      <c r="B6451" s="109"/>
    </row>
    <row r="6452" spans="2:2" x14ac:dyDescent="0.2">
      <c r="B6452" s="109"/>
    </row>
    <row r="6453" spans="2:2" x14ac:dyDescent="0.2">
      <c r="B6453" s="109"/>
    </row>
    <row r="6454" spans="2:2" x14ac:dyDescent="0.2">
      <c r="B6454" s="109"/>
    </row>
    <row r="6455" spans="2:2" x14ac:dyDescent="0.2">
      <c r="B6455" s="109"/>
    </row>
    <row r="6456" spans="2:2" x14ac:dyDescent="0.2">
      <c r="B6456" s="109"/>
    </row>
    <row r="6457" spans="2:2" x14ac:dyDescent="0.2">
      <c r="B6457" s="109"/>
    </row>
    <row r="6458" spans="2:2" x14ac:dyDescent="0.2">
      <c r="B6458" s="109"/>
    </row>
    <row r="6459" spans="2:2" x14ac:dyDescent="0.2">
      <c r="B6459" s="109"/>
    </row>
    <row r="6460" spans="2:2" x14ac:dyDescent="0.2">
      <c r="B6460" s="109"/>
    </row>
    <row r="6461" spans="2:2" x14ac:dyDescent="0.2">
      <c r="B6461" s="109"/>
    </row>
    <row r="6462" spans="2:2" x14ac:dyDescent="0.2">
      <c r="B6462" s="109"/>
    </row>
    <row r="6463" spans="2:2" x14ac:dyDescent="0.2">
      <c r="B6463" s="109"/>
    </row>
    <row r="6464" spans="2:2" x14ac:dyDescent="0.2">
      <c r="B6464" s="109"/>
    </row>
    <row r="6465" spans="2:2" x14ac:dyDescent="0.2">
      <c r="B6465" s="109"/>
    </row>
    <row r="6466" spans="2:2" x14ac:dyDescent="0.2">
      <c r="B6466" s="109"/>
    </row>
    <row r="6467" spans="2:2" x14ac:dyDescent="0.2">
      <c r="B6467" s="109"/>
    </row>
    <row r="6468" spans="2:2" x14ac:dyDescent="0.2">
      <c r="B6468" s="109"/>
    </row>
    <row r="6469" spans="2:2" x14ac:dyDescent="0.2">
      <c r="B6469" s="109"/>
    </row>
    <row r="6470" spans="2:2" x14ac:dyDescent="0.2">
      <c r="B6470" s="109"/>
    </row>
    <row r="6471" spans="2:2" x14ac:dyDescent="0.2">
      <c r="B6471" s="109"/>
    </row>
    <row r="6472" spans="2:2" x14ac:dyDescent="0.2">
      <c r="B6472" s="109"/>
    </row>
    <row r="6473" spans="2:2" x14ac:dyDescent="0.2">
      <c r="B6473" s="109"/>
    </row>
    <row r="6474" spans="2:2" x14ac:dyDescent="0.2">
      <c r="B6474" s="109"/>
    </row>
    <row r="6475" spans="2:2" x14ac:dyDescent="0.2">
      <c r="B6475" s="109"/>
    </row>
    <row r="6476" spans="2:2" x14ac:dyDescent="0.2">
      <c r="B6476" s="109"/>
    </row>
    <row r="6477" spans="2:2" x14ac:dyDescent="0.2">
      <c r="B6477" s="109"/>
    </row>
    <row r="6478" spans="2:2" x14ac:dyDescent="0.2">
      <c r="B6478" s="109"/>
    </row>
    <row r="6479" spans="2:2" x14ac:dyDescent="0.2">
      <c r="B6479" s="109"/>
    </row>
    <row r="6480" spans="2:2" x14ac:dyDescent="0.2">
      <c r="B6480" s="109"/>
    </row>
    <row r="6481" spans="2:2" x14ac:dyDescent="0.2">
      <c r="B6481" s="109"/>
    </row>
    <row r="6482" spans="2:2" x14ac:dyDescent="0.2">
      <c r="B6482" s="109"/>
    </row>
    <row r="6483" spans="2:2" x14ac:dyDescent="0.2">
      <c r="B6483" s="109"/>
    </row>
    <row r="6484" spans="2:2" x14ac:dyDescent="0.2">
      <c r="B6484" s="109"/>
    </row>
    <row r="6485" spans="2:2" x14ac:dyDescent="0.2">
      <c r="B6485" s="109"/>
    </row>
    <row r="6486" spans="2:2" x14ac:dyDescent="0.2">
      <c r="B6486" s="109"/>
    </row>
    <row r="6487" spans="2:2" x14ac:dyDescent="0.2">
      <c r="B6487" s="109"/>
    </row>
    <row r="6488" spans="2:2" x14ac:dyDescent="0.2">
      <c r="B6488" s="109"/>
    </row>
    <row r="6489" spans="2:2" x14ac:dyDescent="0.2">
      <c r="B6489" s="109"/>
    </row>
    <row r="6490" spans="2:2" x14ac:dyDescent="0.2">
      <c r="B6490" s="109"/>
    </row>
    <row r="6491" spans="2:2" x14ac:dyDescent="0.2">
      <c r="B6491" s="109"/>
    </row>
    <row r="6492" spans="2:2" x14ac:dyDescent="0.2">
      <c r="B6492" s="109"/>
    </row>
    <row r="6493" spans="2:2" x14ac:dyDescent="0.2">
      <c r="B6493" s="109"/>
    </row>
    <row r="6494" spans="2:2" x14ac:dyDescent="0.2">
      <c r="B6494" s="109"/>
    </row>
    <row r="6495" spans="2:2" x14ac:dyDescent="0.2">
      <c r="B6495" s="109"/>
    </row>
    <row r="6496" spans="2:2" x14ac:dyDescent="0.2">
      <c r="B6496" s="109"/>
    </row>
    <row r="6497" spans="2:2" x14ac:dyDescent="0.2">
      <c r="B6497" s="109"/>
    </row>
    <row r="6498" spans="2:2" x14ac:dyDescent="0.2">
      <c r="B6498" s="109"/>
    </row>
    <row r="6499" spans="2:2" x14ac:dyDescent="0.2">
      <c r="B6499" s="109"/>
    </row>
    <row r="6500" spans="2:2" x14ac:dyDescent="0.2">
      <c r="B6500" s="109"/>
    </row>
    <row r="6501" spans="2:2" x14ac:dyDescent="0.2">
      <c r="B6501" s="109"/>
    </row>
    <row r="6502" spans="2:2" x14ac:dyDescent="0.2">
      <c r="B6502" s="109"/>
    </row>
    <row r="6503" spans="2:2" x14ac:dyDescent="0.2">
      <c r="B6503" s="109"/>
    </row>
    <row r="6504" spans="2:2" x14ac:dyDescent="0.2">
      <c r="B6504" s="109"/>
    </row>
    <row r="6505" spans="2:2" x14ac:dyDescent="0.2">
      <c r="B6505" s="109"/>
    </row>
    <row r="6506" spans="2:2" x14ac:dyDescent="0.2">
      <c r="B6506" s="109"/>
    </row>
    <row r="6507" spans="2:2" x14ac:dyDescent="0.2">
      <c r="B6507" s="109"/>
    </row>
    <row r="6508" spans="2:2" x14ac:dyDescent="0.2">
      <c r="B6508" s="109"/>
    </row>
    <row r="6509" spans="2:2" x14ac:dyDescent="0.2">
      <c r="B6509" s="109"/>
    </row>
    <row r="6510" spans="2:2" x14ac:dyDescent="0.2">
      <c r="B6510" s="109"/>
    </row>
    <row r="6511" spans="2:2" x14ac:dyDescent="0.2">
      <c r="B6511" s="109"/>
    </row>
    <row r="6512" spans="2:2" x14ac:dyDescent="0.2">
      <c r="B6512" s="109"/>
    </row>
    <row r="6513" spans="2:2" x14ac:dyDescent="0.2">
      <c r="B6513" s="109"/>
    </row>
    <row r="6514" spans="2:2" x14ac:dyDescent="0.2">
      <c r="B6514" s="109"/>
    </row>
    <row r="6515" spans="2:2" x14ac:dyDescent="0.2">
      <c r="B6515" s="109"/>
    </row>
    <row r="6516" spans="2:2" x14ac:dyDescent="0.2">
      <c r="B6516" s="109"/>
    </row>
    <row r="6517" spans="2:2" x14ac:dyDescent="0.2">
      <c r="B6517" s="109"/>
    </row>
    <row r="6518" spans="2:2" x14ac:dyDescent="0.2">
      <c r="B6518" s="109"/>
    </row>
    <row r="6519" spans="2:2" x14ac:dyDescent="0.2">
      <c r="B6519" s="109"/>
    </row>
    <row r="6520" spans="2:2" x14ac:dyDescent="0.2">
      <c r="B6520" s="109"/>
    </row>
    <row r="6521" spans="2:2" x14ac:dyDescent="0.2">
      <c r="B6521" s="109"/>
    </row>
    <row r="6522" spans="2:2" x14ac:dyDescent="0.2">
      <c r="B6522" s="109"/>
    </row>
    <row r="6523" spans="2:2" x14ac:dyDescent="0.2">
      <c r="B6523" s="109"/>
    </row>
    <row r="6524" spans="2:2" x14ac:dyDescent="0.2">
      <c r="B6524" s="109"/>
    </row>
    <row r="6525" spans="2:2" x14ac:dyDescent="0.2">
      <c r="B6525" s="109"/>
    </row>
    <row r="6526" spans="2:2" x14ac:dyDescent="0.2">
      <c r="B6526" s="109"/>
    </row>
    <row r="6527" spans="2:2" x14ac:dyDescent="0.2">
      <c r="B6527" s="109"/>
    </row>
    <row r="6528" spans="2:2" x14ac:dyDescent="0.2">
      <c r="B6528" s="109"/>
    </row>
    <row r="6529" spans="2:2" x14ac:dyDescent="0.2">
      <c r="B6529" s="109"/>
    </row>
    <row r="6530" spans="2:2" x14ac:dyDescent="0.2">
      <c r="B6530" s="109"/>
    </row>
    <row r="6531" spans="2:2" x14ac:dyDescent="0.2">
      <c r="B6531" s="109"/>
    </row>
    <row r="6532" spans="2:2" x14ac:dyDescent="0.2">
      <c r="B6532" s="109"/>
    </row>
    <row r="6533" spans="2:2" x14ac:dyDescent="0.2">
      <c r="B6533" s="109"/>
    </row>
    <row r="6534" spans="2:2" x14ac:dyDescent="0.2">
      <c r="B6534" s="109"/>
    </row>
    <row r="6535" spans="2:2" x14ac:dyDescent="0.2">
      <c r="B6535" s="109"/>
    </row>
    <row r="6536" spans="2:2" x14ac:dyDescent="0.2">
      <c r="B6536" s="109"/>
    </row>
    <row r="6537" spans="2:2" x14ac:dyDescent="0.2">
      <c r="B6537" s="109"/>
    </row>
    <row r="6538" spans="2:2" x14ac:dyDescent="0.2">
      <c r="B6538" s="109"/>
    </row>
    <row r="6539" spans="2:2" x14ac:dyDescent="0.2">
      <c r="B6539" s="109"/>
    </row>
    <row r="6540" spans="2:2" x14ac:dyDescent="0.2">
      <c r="B6540" s="109"/>
    </row>
    <row r="6541" spans="2:2" x14ac:dyDescent="0.2">
      <c r="B6541" s="109"/>
    </row>
    <row r="6542" spans="2:2" x14ac:dyDescent="0.2">
      <c r="B6542" s="109"/>
    </row>
    <row r="6543" spans="2:2" x14ac:dyDescent="0.2">
      <c r="B6543" s="109"/>
    </row>
    <row r="6544" spans="2:2" x14ac:dyDescent="0.2">
      <c r="B6544" s="109"/>
    </row>
    <row r="6545" spans="2:2" x14ac:dyDescent="0.2">
      <c r="B6545" s="109"/>
    </row>
    <row r="6546" spans="2:2" x14ac:dyDescent="0.2">
      <c r="B6546" s="109"/>
    </row>
    <row r="6547" spans="2:2" x14ac:dyDescent="0.2">
      <c r="B6547" s="109"/>
    </row>
    <row r="6548" spans="2:2" x14ac:dyDescent="0.2">
      <c r="B6548" s="109"/>
    </row>
    <row r="6549" spans="2:2" x14ac:dyDescent="0.2">
      <c r="B6549" s="109"/>
    </row>
    <row r="6550" spans="2:2" x14ac:dyDescent="0.2">
      <c r="B6550" s="109"/>
    </row>
    <row r="6551" spans="2:2" x14ac:dyDescent="0.2">
      <c r="B6551" s="109"/>
    </row>
    <row r="6552" spans="2:2" x14ac:dyDescent="0.2">
      <c r="B6552" s="109"/>
    </row>
    <row r="6553" spans="2:2" x14ac:dyDescent="0.2">
      <c r="B6553" s="109"/>
    </row>
    <row r="6554" spans="2:2" x14ac:dyDescent="0.2">
      <c r="B6554" s="109"/>
    </row>
    <row r="6555" spans="2:2" x14ac:dyDescent="0.2">
      <c r="B6555" s="109"/>
    </row>
    <row r="6556" spans="2:2" x14ac:dyDescent="0.2">
      <c r="B6556" s="109"/>
    </row>
    <row r="6557" spans="2:2" x14ac:dyDescent="0.2">
      <c r="B6557" s="109"/>
    </row>
    <row r="6558" spans="2:2" x14ac:dyDescent="0.2">
      <c r="B6558" s="109"/>
    </row>
    <row r="6559" spans="2:2" x14ac:dyDescent="0.2">
      <c r="B6559" s="109"/>
    </row>
    <row r="6560" spans="2:2" x14ac:dyDescent="0.2">
      <c r="B6560" s="109"/>
    </row>
    <row r="6561" spans="2:2" x14ac:dyDescent="0.2">
      <c r="B6561" s="109"/>
    </row>
    <row r="6562" spans="2:2" x14ac:dyDescent="0.2">
      <c r="B6562" s="109"/>
    </row>
    <row r="6563" spans="2:2" x14ac:dyDescent="0.2">
      <c r="B6563" s="109"/>
    </row>
    <row r="6564" spans="2:2" x14ac:dyDescent="0.2">
      <c r="B6564" s="109"/>
    </row>
    <row r="6565" spans="2:2" x14ac:dyDescent="0.2">
      <c r="B6565" s="109"/>
    </row>
    <row r="6566" spans="2:2" x14ac:dyDescent="0.2">
      <c r="B6566" s="109"/>
    </row>
    <row r="6567" spans="2:2" x14ac:dyDescent="0.2">
      <c r="B6567" s="109"/>
    </row>
    <row r="6568" spans="2:2" x14ac:dyDescent="0.2">
      <c r="B6568" s="109"/>
    </row>
    <row r="6569" spans="2:2" x14ac:dyDescent="0.2">
      <c r="B6569" s="109"/>
    </row>
    <row r="6570" spans="2:2" x14ac:dyDescent="0.2">
      <c r="B6570" s="109"/>
    </row>
    <row r="6571" spans="2:2" x14ac:dyDescent="0.2">
      <c r="B6571" s="109"/>
    </row>
    <row r="6572" spans="2:2" x14ac:dyDescent="0.2">
      <c r="B6572" s="109"/>
    </row>
    <row r="6573" spans="2:2" x14ac:dyDescent="0.2">
      <c r="B6573" s="109"/>
    </row>
    <row r="6574" spans="2:2" x14ac:dyDescent="0.2">
      <c r="B6574" s="109"/>
    </row>
    <row r="6575" spans="2:2" x14ac:dyDescent="0.2">
      <c r="B6575" s="109"/>
    </row>
    <row r="6576" spans="2:2" x14ac:dyDescent="0.2">
      <c r="B6576" s="109"/>
    </row>
    <row r="6577" spans="2:2" x14ac:dyDescent="0.2">
      <c r="B6577" s="109"/>
    </row>
    <row r="6578" spans="2:2" x14ac:dyDescent="0.2">
      <c r="B6578" s="109"/>
    </row>
    <row r="6579" spans="2:2" x14ac:dyDescent="0.2">
      <c r="B6579" s="109"/>
    </row>
    <row r="6580" spans="2:2" x14ac:dyDescent="0.2">
      <c r="B6580" s="109"/>
    </row>
    <row r="6581" spans="2:2" x14ac:dyDescent="0.2">
      <c r="B6581" s="109"/>
    </row>
    <row r="6582" spans="2:2" x14ac:dyDescent="0.2">
      <c r="B6582" s="109"/>
    </row>
    <row r="6583" spans="2:2" x14ac:dyDescent="0.2">
      <c r="B6583" s="109"/>
    </row>
    <row r="6584" spans="2:2" x14ac:dyDescent="0.2">
      <c r="B6584" s="109"/>
    </row>
    <row r="6585" spans="2:2" x14ac:dyDescent="0.2">
      <c r="B6585" s="109"/>
    </row>
    <row r="6586" spans="2:2" x14ac:dyDescent="0.2">
      <c r="B6586" s="109"/>
    </row>
    <row r="6587" spans="2:2" x14ac:dyDescent="0.2">
      <c r="B6587" s="109"/>
    </row>
    <row r="6588" spans="2:2" x14ac:dyDescent="0.2">
      <c r="B6588" s="109"/>
    </row>
    <row r="6589" spans="2:2" x14ac:dyDescent="0.2">
      <c r="B6589" s="109"/>
    </row>
    <row r="6590" spans="2:2" x14ac:dyDescent="0.2">
      <c r="B6590" s="109"/>
    </row>
    <row r="6591" spans="2:2" x14ac:dyDescent="0.2">
      <c r="B6591" s="109"/>
    </row>
    <row r="6592" spans="2:2" x14ac:dyDescent="0.2">
      <c r="B6592" s="109"/>
    </row>
    <row r="6593" spans="2:2" x14ac:dyDescent="0.2">
      <c r="B6593" s="109"/>
    </row>
    <row r="6594" spans="2:2" x14ac:dyDescent="0.2">
      <c r="B6594" s="109"/>
    </row>
    <row r="6595" spans="2:2" x14ac:dyDescent="0.2">
      <c r="B6595" s="109"/>
    </row>
    <row r="6596" spans="2:2" x14ac:dyDescent="0.2">
      <c r="B6596" s="109"/>
    </row>
    <row r="6597" spans="2:2" x14ac:dyDescent="0.2">
      <c r="B6597" s="109"/>
    </row>
    <row r="6598" spans="2:2" x14ac:dyDescent="0.2">
      <c r="B6598" s="109"/>
    </row>
    <row r="6599" spans="2:2" x14ac:dyDescent="0.2">
      <c r="B6599" s="109"/>
    </row>
    <row r="6600" spans="2:2" x14ac:dyDescent="0.2">
      <c r="B6600" s="109"/>
    </row>
    <row r="6601" spans="2:2" x14ac:dyDescent="0.2">
      <c r="B6601" s="109"/>
    </row>
    <row r="6602" spans="2:2" x14ac:dyDescent="0.2">
      <c r="B6602" s="109"/>
    </row>
    <row r="6603" spans="2:2" x14ac:dyDescent="0.2">
      <c r="B6603" s="109"/>
    </row>
    <row r="6604" spans="2:2" x14ac:dyDescent="0.2">
      <c r="B6604" s="109"/>
    </row>
    <row r="6605" spans="2:2" x14ac:dyDescent="0.2">
      <c r="B6605" s="109"/>
    </row>
    <row r="6606" spans="2:2" x14ac:dyDescent="0.2">
      <c r="B6606" s="109"/>
    </row>
    <row r="6607" spans="2:2" x14ac:dyDescent="0.2">
      <c r="B6607" s="109"/>
    </row>
    <row r="6608" spans="2:2" x14ac:dyDescent="0.2">
      <c r="B6608" s="109"/>
    </row>
    <row r="6609" spans="2:2" x14ac:dyDescent="0.2">
      <c r="B6609" s="109"/>
    </row>
    <row r="6610" spans="2:2" x14ac:dyDescent="0.2">
      <c r="B6610" s="109"/>
    </row>
    <row r="6611" spans="2:2" x14ac:dyDescent="0.2">
      <c r="B6611" s="109"/>
    </row>
    <row r="6612" spans="2:2" x14ac:dyDescent="0.2">
      <c r="B6612" s="109"/>
    </row>
    <row r="6613" spans="2:2" x14ac:dyDescent="0.2">
      <c r="B6613" s="109"/>
    </row>
    <row r="6614" spans="2:2" x14ac:dyDescent="0.2">
      <c r="B6614" s="109"/>
    </row>
    <row r="6615" spans="2:2" x14ac:dyDescent="0.2">
      <c r="B6615" s="109"/>
    </row>
    <row r="6616" spans="2:2" x14ac:dyDescent="0.2">
      <c r="B6616" s="109"/>
    </row>
    <row r="6617" spans="2:2" x14ac:dyDescent="0.2">
      <c r="B6617" s="109"/>
    </row>
    <row r="6618" spans="2:2" x14ac:dyDescent="0.2">
      <c r="B6618" s="109"/>
    </row>
    <row r="6619" spans="2:2" x14ac:dyDescent="0.2">
      <c r="B6619" s="109"/>
    </row>
    <row r="6620" spans="2:2" x14ac:dyDescent="0.2">
      <c r="B6620" s="109"/>
    </row>
    <row r="6621" spans="2:2" x14ac:dyDescent="0.2">
      <c r="B6621" s="109"/>
    </row>
    <row r="6622" spans="2:2" x14ac:dyDescent="0.2">
      <c r="B6622" s="109"/>
    </row>
    <row r="6623" spans="2:2" x14ac:dyDescent="0.2">
      <c r="B6623" s="109"/>
    </row>
    <row r="6624" spans="2:2" x14ac:dyDescent="0.2">
      <c r="B6624" s="109"/>
    </row>
    <row r="6625" spans="2:2" x14ac:dyDescent="0.2">
      <c r="B6625" s="109"/>
    </row>
    <row r="6626" spans="2:2" x14ac:dyDescent="0.2">
      <c r="B6626" s="109"/>
    </row>
    <row r="6627" spans="2:2" x14ac:dyDescent="0.2">
      <c r="B6627" s="109"/>
    </row>
    <row r="6628" spans="2:2" x14ac:dyDescent="0.2">
      <c r="B6628" s="109"/>
    </row>
    <row r="6629" spans="2:2" x14ac:dyDescent="0.2">
      <c r="B6629" s="109"/>
    </row>
    <row r="6630" spans="2:2" x14ac:dyDescent="0.2">
      <c r="B6630" s="109"/>
    </row>
    <row r="6631" spans="2:2" x14ac:dyDescent="0.2">
      <c r="B6631" s="109"/>
    </row>
    <row r="6632" spans="2:2" x14ac:dyDescent="0.2">
      <c r="B6632" s="109"/>
    </row>
    <row r="6633" spans="2:2" x14ac:dyDescent="0.2">
      <c r="B6633" s="109"/>
    </row>
    <row r="6634" spans="2:2" x14ac:dyDescent="0.2">
      <c r="B6634" s="109"/>
    </row>
    <row r="6635" spans="2:2" x14ac:dyDescent="0.2">
      <c r="B6635" s="109"/>
    </row>
    <row r="6636" spans="2:2" x14ac:dyDescent="0.2">
      <c r="B6636" s="109"/>
    </row>
    <row r="6637" spans="2:2" x14ac:dyDescent="0.2">
      <c r="B6637" s="109"/>
    </row>
    <row r="6638" spans="2:2" x14ac:dyDescent="0.2">
      <c r="B6638" s="109"/>
    </row>
    <row r="6639" spans="2:2" x14ac:dyDescent="0.2">
      <c r="B6639" s="109"/>
    </row>
    <row r="6640" spans="2:2" x14ac:dyDescent="0.2">
      <c r="B6640" s="109"/>
    </row>
    <row r="6641" spans="2:2" x14ac:dyDescent="0.2">
      <c r="B6641" s="109"/>
    </row>
    <row r="6642" spans="2:2" x14ac:dyDescent="0.2">
      <c r="B6642" s="109"/>
    </row>
    <row r="6643" spans="2:2" x14ac:dyDescent="0.2">
      <c r="B6643" s="109"/>
    </row>
    <row r="6644" spans="2:2" x14ac:dyDescent="0.2">
      <c r="B6644" s="109"/>
    </row>
    <row r="6645" spans="2:2" x14ac:dyDescent="0.2">
      <c r="B6645" s="109"/>
    </row>
    <row r="6646" spans="2:2" x14ac:dyDescent="0.2">
      <c r="B6646" s="109"/>
    </row>
    <row r="6647" spans="2:2" x14ac:dyDescent="0.2">
      <c r="B6647" s="109"/>
    </row>
    <row r="6648" spans="2:2" x14ac:dyDescent="0.2">
      <c r="B6648" s="109"/>
    </row>
    <row r="6649" spans="2:2" x14ac:dyDescent="0.2">
      <c r="B6649" s="109"/>
    </row>
    <row r="6650" spans="2:2" x14ac:dyDescent="0.2">
      <c r="B6650" s="109"/>
    </row>
    <row r="6651" spans="2:2" x14ac:dyDescent="0.2">
      <c r="B6651" s="109"/>
    </row>
    <row r="6652" spans="2:2" x14ac:dyDescent="0.2">
      <c r="B6652" s="109"/>
    </row>
    <row r="6653" spans="2:2" x14ac:dyDescent="0.2">
      <c r="B6653" s="109"/>
    </row>
    <row r="6654" spans="2:2" x14ac:dyDescent="0.2">
      <c r="B6654" s="109"/>
    </row>
    <row r="6655" spans="2:2" x14ac:dyDescent="0.2">
      <c r="B6655" s="109"/>
    </row>
    <row r="6656" spans="2:2" x14ac:dyDescent="0.2">
      <c r="B6656" s="109"/>
    </row>
    <row r="6657" spans="2:2" x14ac:dyDescent="0.2">
      <c r="B6657" s="109"/>
    </row>
    <row r="6658" spans="2:2" x14ac:dyDescent="0.2">
      <c r="B6658" s="109"/>
    </row>
    <row r="6659" spans="2:2" x14ac:dyDescent="0.2">
      <c r="B6659" s="109"/>
    </row>
    <row r="6660" spans="2:2" x14ac:dyDescent="0.2">
      <c r="B6660" s="109"/>
    </row>
    <row r="6661" spans="2:2" x14ac:dyDescent="0.2">
      <c r="B6661" s="109"/>
    </row>
    <row r="6662" spans="2:2" x14ac:dyDescent="0.2">
      <c r="B6662" s="109"/>
    </row>
    <row r="6663" spans="2:2" x14ac:dyDescent="0.2">
      <c r="B6663" s="109"/>
    </row>
    <row r="6664" spans="2:2" x14ac:dyDescent="0.2">
      <c r="B6664" s="109"/>
    </row>
    <row r="6665" spans="2:2" x14ac:dyDescent="0.2">
      <c r="B6665" s="109"/>
    </row>
    <row r="6666" spans="2:2" x14ac:dyDescent="0.2">
      <c r="B6666" s="109"/>
    </row>
    <row r="6667" spans="2:2" x14ac:dyDescent="0.2">
      <c r="B6667" s="109"/>
    </row>
    <row r="6668" spans="2:2" x14ac:dyDescent="0.2">
      <c r="B6668" s="109"/>
    </row>
    <row r="6669" spans="2:2" x14ac:dyDescent="0.2">
      <c r="B6669" s="109"/>
    </row>
    <row r="6670" spans="2:2" x14ac:dyDescent="0.2">
      <c r="B6670" s="109"/>
    </row>
    <row r="6671" spans="2:2" x14ac:dyDescent="0.2">
      <c r="B6671" s="109"/>
    </row>
    <row r="6672" spans="2:2" x14ac:dyDescent="0.2">
      <c r="B6672" s="109"/>
    </row>
    <row r="6673" spans="2:2" x14ac:dyDescent="0.2">
      <c r="B6673" s="109"/>
    </row>
    <row r="6674" spans="2:2" x14ac:dyDescent="0.2">
      <c r="B6674" s="109"/>
    </row>
    <row r="6675" spans="2:2" x14ac:dyDescent="0.2">
      <c r="B6675" s="109"/>
    </row>
    <row r="6676" spans="2:2" x14ac:dyDescent="0.2">
      <c r="B6676" s="109"/>
    </row>
    <row r="6677" spans="2:2" x14ac:dyDescent="0.2">
      <c r="B6677" s="109"/>
    </row>
    <row r="6678" spans="2:2" x14ac:dyDescent="0.2">
      <c r="B6678" s="109"/>
    </row>
    <row r="6679" spans="2:2" x14ac:dyDescent="0.2">
      <c r="B6679" s="109"/>
    </row>
    <row r="6680" spans="2:2" x14ac:dyDescent="0.2">
      <c r="B6680" s="109"/>
    </row>
    <row r="6681" spans="2:2" x14ac:dyDescent="0.2">
      <c r="B6681" s="109"/>
    </row>
    <row r="6682" spans="2:2" x14ac:dyDescent="0.2">
      <c r="B6682" s="109"/>
    </row>
    <row r="6683" spans="2:2" x14ac:dyDescent="0.2">
      <c r="B6683" s="109"/>
    </row>
    <row r="6684" spans="2:2" x14ac:dyDescent="0.2">
      <c r="B6684" s="109"/>
    </row>
    <row r="6685" spans="2:2" x14ac:dyDescent="0.2">
      <c r="B6685" s="109"/>
    </row>
    <row r="6686" spans="2:2" x14ac:dyDescent="0.2">
      <c r="B6686" s="109"/>
    </row>
    <row r="6687" spans="2:2" x14ac:dyDescent="0.2">
      <c r="B6687" s="109"/>
    </row>
    <row r="6688" spans="2:2" x14ac:dyDescent="0.2">
      <c r="B6688" s="109"/>
    </row>
    <row r="6689" spans="2:2" x14ac:dyDescent="0.2">
      <c r="B6689" s="109"/>
    </row>
    <row r="6690" spans="2:2" x14ac:dyDescent="0.2">
      <c r="B6690" s="109"/>
    </row>
    <row r="6691" spans="2:2" x14ac:dyDescent="0.2">
      <c r="B6691" s="109"/>
    </row>
    <row r="6692" spans="2:2" x14ac:dyDescent="0.2">
      <c r="B6692" s="109"/>
    </row>
    <row r="6693" spans="2:2" x14ac:dyDescent="0.2">
      <c r="B6693" s="109"/>
    </row>
    <row r="6694" spans="2:2" x14ac:dyDescent="0.2">
      <c r="B6694" s="109"/>
    </row>
    <row r="6695" spans="2:2" x14ac:dyDescent="0.2">
      <c r="B6695" s="109"/>
    </row>
    <row r="6696" spans="2:2" x14ac:dyDescent="0.2">
      <c r="B6696" s="109"/>
    </row>
    <row r="6697" spans="2:2" x14ac:dyDescent="0.2">
      <c r="B6697" s="109"/>
    </row>
    <row r="6698" spans="2:2" x14ac:dyDescent="0.2">
      <c r="B6698" s="109"/>
    </row>
    <row r="6699" spans="2:2" x14ac:dyDescent="0.2">
      <c r="B6699" s="109"/>
    </row>
    <row r="6700" spans="2:2" x14ac:dyDescent="0.2">
      <c r="B6700" s="109"/>
    </row>
    <row r="6701" spans="2:2" x14ac:dyDescent="0.2">
      <c r="B6701" s="109"/>
    </row>
    <row r="6702" spans="2:2" x14ac:dyDescent="0.2">
      <c r="B6702" s="109"/>
    </row>
    <row r="6703" spans="2:2" x14ac:dyDescent="0.2">
      <c r="B6703" s="109"/>
    </row>
    <row r="6704" spans="2:2" x14ac:dyDescent="0.2">
      <c r="B6704" s="109"/>
    </row>
    <row r="6705" spans="2:2" x14ac:dyDescent="0.2">
      <c r="B6705" s="109"/>
    </row>
    <row r="6706" spans="2:2" x14ac:dyDescent="0.2">
      <c r="B6706" s="109"/>
    </row>
    <row r="6707" spans="2:2" x14ac:dyDescent="0.2">
      <c r="B6707" s="109"/>
    </row>
    <row r="6708" spans="2:2" x14ac:dyDescent="0.2">
      <c r="B6708" s="109"/>
    </row>
    <row r="6709" spans="2:2" x14ac:dyDescent="0.2">
      <c r="B6709" s="109"/>
    </row>
    <row r="6710" spans="2:2" x14ac:dyDescent="0.2">
      <c r="B6710" s="109"/>
    </row>
    <row r="6711" spans="2:2" x14ac:dyDescent="0.2">
      <c r="B6711" s="109"/>
    </row>
    <row r="6712" spans="2:2" x14ac:dyDescent="0.2">
      <c r="B6712" s="109"/>
    </row>
    <row r="6713" spans="2:2" x14ac:dyDescent="0.2">
      <c r="B6713" s="109"/>
    </row>
    <row r="6714" spans="2:2" x14ac:dyDescent="0.2">
      <c r="B6714" s="109"/>
    </row>
    <row r="6715" spans="2:2" x14ac:dyDescent="0.2">
      <c r="B6715" s="109"/>
    </row>
    <row r="6716" spans="2:2" x14ac:dyDescent="0.2">
      <c r="B6716" s="109"/>
    </row>
    <row r="6717" spans="2:2" x14ac:dyDescent="0.2">
      <c r="B6717" s="109"/>
    </row>
    <row r="6718" spans="2:2" x14ac:dyDescent="0.2">
      <c r="B6718" s="109"/>
    </row>
    <row r="6719" spans="2:2" x14ac:dyDescent="0.2">
      <c r="B6719" s="109"/>
    </row>
    <row r="6720" spans="2:2" x14ac:dyDescent="0.2">
      <c r="B6720" s="109"/>
    </row>
    <row r="6721" spans="2:2" x14ac:dyDescent="0.2">
      <c r="B6721" s="109"/>
    </row>
    <row r="6722" spans="2:2" x14ac:dyDescent="0.2">
      <c r="B6722" s="109"/>
    </row>
    <row r="6723" spans="2:2" x14ac:dyDescent="0.2">
      <c r="B6723" s="109"/>
    </row>
    <row r="6724" spans="2:2" x14ac:dyDescent="0.2">
      <c r="B6724" s="109"/>
    </row>
    <row r="6725" spans="2:2" x14ac:dyDescent="0.2">
      <c r="B6725" s="109"/>
    </row>
    <row r="6726" spans="2:2" x14ac:dyDescent="0.2">
      <c r="B6726" s="109"/>
    </row>
    <row r="6727" spans="2:2" x14ac:dyDescent="0.2">
      <c r="B6727" s="109"/>
    </row>
    <row r="6728" spans="2:2" x14ac:dyDescent="0.2">
      <c r="B6728" s="109"/>
    </row>
    <row r="6729" spans="2:2" x14ac:dyDescent="0.2">
      <c r="B6729" s="109"/>
    </row>
    <row r="6730" spans="2:2" x14ac:dyDescent="0.2">
      <c r="B6730" s="109"/>
    </row>
    <row r="6731" spans="2:2" x14ac:dyDescent="0.2">
      <c r="B6731" s="109"/>
    </row>
    <row r="6732" spans="2:2" x14ac:dyDescent="0.2">
      <c r="B6732" s="109"/>
    </row>
    <row r="6733" spans="2:2" x14ac:dyDescent="0.2">
      <c r="B6733" s="109"/>
    </row>
    <row r="6734" spans="2:2" x14ac:dyDescent="0.2">
      <c r="B6734" s="109"/>
    </row>
    <row r="6735" spans="2:2" x14ac:dyDescent="0.2">
      <c r="B6735" s="109"/>
    </row>
    <row r="6736" spans="2:2" x14ac:dyDescent="0.2">
      <c r="B6736" s="109"/>
    </row>
    <row r="6737" spans="2:2" x14ac:dyDescent="0.2">
      <c r="B6737" s="109"/>
    </row>
    <row r="6738" spans="2:2" x14ac:dyDescent="0.2">
      <c r="B6738" s="109"/>
    </row>
    <row r="6739" spans="2:2" x14ac:dyDescent="0.2">
      <c r="B6739" s="109"/>
    </row>
    <row r="6740" spans="2:2" x14ac:dyDescent="0.2">
      <c r="B6740" s="109"/>
    </row>
    <row r="6741" spans="2:2" x14ac:dyDescent="0.2">
      <c r="B6741" s="109"/>
    </row>
    <row r="6742" spans="2:2" x14ac:dyDescent="0.2">
      <c r="B6742" s="109"/>
    </row>
    <row r="6743" spans="2:2" x14ac:dyDescent="0.2">
      <c r="B6743" s="109"/>
    </row>
    <row r="6744" spans="2:2" x14ac:dyDescent="0.2">
      <c r="B6744" s="109"/>
    </row>
    <row r="6745" spans="2:2" x14ac:dyDescent="0.2">
      <c r="B6745" s="109"/>
    </row>
    <row r="6746" spans="2:2" x14ac:dyDescent="0.2">
      <c r="B6746" s="109"/>
    </row>
    <row r="6747" spans="2:2" x14ac:dyDescent="0.2">
      <c r="B6747" s="109"/>
    </row>
    <row r="6748" spans="2:2" x14ac:dyDescent="0.2">
      <c r="B6748" s="109"/>
    </row>
    <row r="6749" spans="2:2" x14ac:dyDescent="0.2">
      <c r="B6749" s="109"/>
    </row>
    <row r="6750" spans="2:2" x14ac:dyDescent="0.2">
      <c r="B6750" s="109"/>
    </row>
    <row r="6751" spans="2:2" x14ac:dyDescent="0.2">
      <c r="B6751" s="109"/>
    </row>
    <row r="6752" spans="2:2" x14ac:dyDescent="0.2">
      <c r="B6752" s="109"/>
    </row>
    <row r="6753" spans="2:2" x14ac:dyDescent="0.2">
      <c r="B6753" s="109"/>
    </row>
    <row r="6754" spans="2:2" x14ac:dyDescent="0.2">
      <c r="B6754" s="109"/>
    </row>
    <row r="6755" spans="2:2" x14ac:dyDescent="0.2">
      <c r="B6755" s="109"/>
    </row>
    <row r="6756" spans="2:2" x14ac:dyDescent="0.2">
      <c r="B6756" s="109"/>
    </row>
    <row r="6757" spans="2:2" x14ac:dyDescent="0.2">
      <c r="B6757" s="109"/>
    </row>
    <row r="6758" spans="2:2" x14ac:dyDescent="0.2">
      <c r="B6758" s="109"/>
    </row>
    <row r="6759" spans="2:2" x14ac:dyDescent="0.2">
      <c r="B6759" s="109"/>
    </row>
    <row r="6760" spans="2:2" x14ac:dyDescent="0.2">
      <c r="B6760" s="109"/>
    </row>
    <row r="6761" spans="2:2" x14ac:dyDescent="0.2">
      <c r="B6761" s="109"/>
    </row>
    <row r="6762" spans="2:2" x14ac:dyDescent="0.2">
      <c r="B6762" s="109"/>
    </row>
    <row r="6763" spans="2:2" x14ac:dyDescent="0.2">
      <c r="B6763" s="109"/>
    </row>
    <row r="6764" spans="2:2" x14ac:dyDescent="0.2">
      <c r="B6764" s="109"/>
    </row>
    <row r="6765" spans="2:2" x14ac:dyDescent="0.2">
      <c r="B6765" s="109"/>
    </row>
    <row r="6766" spans="2:2" x14ac:dyDescent="0.2">
      <c r="B6766" s="109"/>
    </row>
    <row r="6767" spans="2:2" x14ac:dyDescent="0.2">
      <c r="B6767" s="109"/>
    </row>
    <row r="6768" spans="2:2" x14ac:dyDescent="0.2">
      <c r="B6768" s="109"/>
    </row>
    <row r="6769" spans="2:2" x14ac:dyDescent="0.2">
      <c r="B6769" s="109"/>
    </row>
    <row r="6770" spans="2:2" x14ac:dyDescent="0.2">
      <c r="B6770" s="109"/>
    </row>
    <row r="6771" spans="2:2" x14ac:dyDescent="0.2">
      <c r="B6771" s="109"/>
    </row>
    <row r="6772" spans="2:2" x14ac:dyDescent="0.2">
      <c r="B6772" s="109"/>
    </row>
    <row r="6773" spans="2:2" x14ac:dyDescent="0.2">
      <c r="B6773" s="109"/>
    </row>
    <row r="6774" spans="2:2" x14ac:dyDescent="0.2">
      <c r="B6774" s="109"/>
    </row>
    <row r="6775" spans="2:2" x14ac:dyDescent="0.2">
      <c r="B6775" s="109"/>
    </row>
    <row r="6776" spans="2:2" x14ac:dyDescent="0.2">
      <c r="B6776" s="109"/>
    </row>
    <row r="6777" spans="2:2" x14ac:dyDescent="0.2">
      <c r="B6777" s="109"/>
    </row>
    <row r="6778" spans="2:2" x14ac:dyDescent="0.2">
      <c r="B6778" s="109"/>
    </row>
    <row r="6779" spans="2:2" x14ac:dyDescent="0.2">
      <c r="B6779" s="109"/>
    </row>
    <row r="6780" spans="2:2" x14ac:dyDescent="0.2">
      <c r="B6780" s="109"/>
    </row>
    <row r="6781" spans="2:2" x14ac:dyDescent="0.2">
      <c r="B6781" s="109"/>
    </row>
    <row r="6782" spans="2:2" x14ac:dyDescent="0.2">
      <c r="B6782" s="109"/>
    </row>
    <row r="6783" spans="2:2" x14ac:dyDescent="0.2">
      <c r="B6783" s="109"/>
    </row>
    <row r="6784" spans="2:2" x14ac:dyDescent="0.2">
      <c r="B6784" s="109"/>
    </row>
    <row r="6785" spans="2:2" x14ac:dyDescent="0.2">
      <c r="B6785" s="109"/>
    </row>
    <row r="6786" spans="2:2" x14ac:dyDescent="0.2">
      <c r="B6786" s="109"/>
    </row>
    <row r="6787" spans="2:2" x14ac:dyDescent="0.2">
      <c r="B6787" s="109"/>
    </row>
    <row r="6788" spans="2:2" x14ac:dyDescent="0.2">
      <c r="B6788" s="109"/>
    </row>
    <row r="6789" spans="2:2" x14ac:dyDescent="0.2">
      <c r="B6789" s="109"/>
    </row>
    <row r="6790" spans="2:2" x14ac:dyDescent="0.2">
      <c r="B6790" s="109"/>
    </row>
    <row r="6791" spans="2:2" x14ac:dyDescent="0.2">
      <c r="B6791" s="109"/>
    </row>
    <row r="6792" spans="2:2" x14ac:dyDescent="0.2">
      <c r="B6792" s="109"/>
    </row>
    <row r="6793" spans="2:2" x14ac:dyDescent="0.2">
      <c r="B6793" s="109"/>
    </row>
    <row r="6794" spans="2:2" x14ac:dyDescent="0.2">
      <c r="B6794" s="109"/>
    </row>
    <row r="6795" spans="2:2" x14ac:dyDescent="0.2">
      <c r="B6795" s="109"/>
    </row>
    <row r="6796" spans="2:2" x14ac:dyDescent="0.2">
      <c r="B6796" s="109"/>
    </row>
    <row r="6797" spans="2:2" x14ac:dyDescent="0.2">
      <c r="B6797" s="109"/>
    </row>
    <row r="6798" spans="2:2" x14ac:dyDescent="0.2">
      <c r="B6798" s="109"/>
    </row>
    <row r="6799" spans="2:2" x14ac:dyDescent="0.2">
      <c r="B6799" s="109"/>
    </row>
    <row r="6800" spans="2:2" x14ac:dyDescent="0.2">
      <c r="B6800" s="109"/>
    </row>
    <row r="6801" spans="2:2" x14ac:dyDescent="0.2">
      <c r="B6801" s="109"/>
    </row>
    <row r="6802" spans="2:2" x14ac:dyDescent="0.2">
      <c r="B6802" s="109"/>
    </row>
    <row r="6803" spans="2:2" x14ac:dyDescent="0.2">
      <c r="B6803" s="109"/>
    </row>
    <row r="6804" spans="2:2" x14ac:dyDescent="0.2">
      <c r="B6804" s="109"/>
    </row>
    <row r="6805" spans="2:2" x14ac:dyDescent="0.2">
      <c r="B6805" s="109"/>
    </row>
    <row r="6806" spans="2:2" x14ac:dyDescent="0.2">
      <c r="B6806" s="109"/>
    </row>
    <row r="6807" spans="2:2" x14ac:dyDescent="0.2">
      <c r="B6807" s="109"/>
    </row>
    <row r="6808" spans="2:2" x14ac:dyDescent="0.2">
      <c r="B6808" s="109"/>
    </row>
    <row r="6809" spans="2:2" x14ac:dyDescent="0.2">
      <c r="B6809" s="109"/>
    </row>
    <row r="6810" spans="2:2" x14ac:dyDescent="0.2">
      <c r="B6810" s="109"/>
    </row>
    <row r="6811" spans="2:2" x14ac:dyDescent="0.2">
      <c r="B6811" s="109"/>
    </row>
    <row r="6812" spans="2:2" x14ac:dyDescent="0.2">
      <c r="B6812" s="109"/>
    </row>
    <row r="6813" spans="2:2" x14ac:dyDescent="0.2">
      <c r="B6813" s="109"/>
    </row>
    <row r="6814" spans="2:2" x14ac:dyDescent="0.2">
      <c r="B6814" s="109"/>
    </row>
    <row r="6815" spans="2:2" x14ac:dyDescent="0.2">
      <c r="B6815" s="109"/>
    </row>
    <row r="6816" spans="2:2" x14ac:dyDescent="0.2">
      <c r="B6816" s="109"/>
    </row>
    <row r="6817" spans="2:2" x14ac:dyDescent="0.2">
      <c r="B6817" s="109"/>
    </row>
    <row r="6818" spans="2:2" x14ac:dyDescent="0.2">
      <c r="B6818" s="109"/>
    </row>
    <row r="6819" spans="2:2" x14ac:dyDescent="0.2">
      <c r="B6819" s="109"/>
    </row>
    <row r="6820" spans="2:2" x14ac:dyDescent="0.2">
      <c r="B6820" s="109"/>
    </row>
    <row r="6821" spans="2:2" x14ac:dyDescent="0.2">
      <c r="B6821" s="109"/>
    </row>
    <row r="6822" spans="2:2" x14ac:dyDescent="0.2">
      <c r="B6822" s="109"/>
    </row>
    <row r="6823" spans="2:2" x14ac:dyDescent="0.2">
      <c r="B6823" s="109"/>
    </row>
    <row r="6824" spans="2:2" x14ac:dyDescent="0.2">
      <c r="B6824" s="109"/>
    </row>
    <row r="6825" spans="2:2" x14ac:dyDescent="0.2">
      <c r="B6825" s="109"/>
    </row>
    <row r="6826" spans="2:2" x14ac:dyDescent="0.2">
      <c r="B6826" s="109"/>
    </row>
    <row r="6827" spans="2:2" x14ac:dyDescent="0.2">
      <c r="B6827" s="109"/>
    </row>
    <row r="6828" spans="2:2" x14ac:dyDescent="0.2">
      <c r="B6828" s="109"/>
    </row>
    <row r="6829" spans="2:2" x14ac:dyDescent="0.2">
      <c r="B6829" s="109"/>
    </row>
    <row r="6830" spans="2:2" x14ac:dyDescent="0.2">
      <c r="B6830" s="109"/>
    </row>
    <row r="6831" spans="2:2" x14ac:dyDescent="0.2">
      <c r="B6831" s="109"/>
    </row>
    <row r="6832" spans="2:2" x14ac:dyDescent="0.2">
      <c r="B6832" s="109"/>
    </row>
    <row r="6833" spans="2:2" x14ac:dyDescent="0.2">
      <c r="B6833" s="109"/>
    </row>
    <row r="6834" spans="2:2" x14ac:dyDescent="0.2">
      <c r="B6834" s="109"/>
    </row>
    <row r="6835" spans="2:2" x14ac:dyDescent="0.2">
      <c r="B6835" s="109"/>
    </row>
    <row r="6836" spans="2:2" x14ac:dyDescent="0.2">
      <c r="B6836" s="109"/>
    </row>
    <row r="6837" spans="2:2" x14ac:dyDescent="0.2">
      <c r="B6837" s="109"/>
    </row>
    <row r="6838" spans="2:2" x14ac:dyDescent="0.2">
      <c r="B6838" s="109"/>
    </row>
    <row r="6839" spans="2:2" x14ac:dyDescent="0.2">
      <c r="B6839" s="109"/>
    </row>
    <row r="6840" spans="2:2" x14ac:dyDescent="0.2">
      <c r="B6840" s="109"/>
    </row>
    <row r="6841" spans="2:2" x14ac:dyDescent="0.2">
      <c r="B6841" s="109"/>
    </row>
    <row r="6842" spans="2:2" x14ac:dyDescent="0.2">
      <c r="B6842" s="109"/>
    </row>
    <row r="6843" spans="2:2" x14ac:dyDescent="0.2">
      <c r="B6843" s="109"/>
    </row>
    <row r="6844" spans="2:2" x14ac:dyDescent="0.2">
      <c r="B6844" s="109"/>
    </row>
    <row r="6845" spans="2:2" x14ac:dyDescent="0.2">
      <c r="B6845" s="109"/>
    </row>
    <row r="6846" spans="2:2" x14ac:dyDescent="0.2">
      <c r="B6846" s="109"/>
    </row>
    <row r="6847" spans="2:2" x14ac:dyDescent="0.2">
      <c r="B6847" s="109"/>
    </row>
    <row r="6848" spans="2:2" x14ac:dyDescent="0.2">
      <c r="B6848" s="109"/>
    </row>
    <row r="6849" spans="2:2" x14ac:dyDescent="0.2">
      <c r="B6849" s="109"/>
    </row>
    <row r="6850" spans="2:2" x14ac:dyDescent="0.2">
      <c r="B6850" s="109"/>
    </row>
    <row r="6851" spans="2:2" x14ac:dyDescent="0.2">
      <c r="B6851" s="109"/>
    </row>
    <row r="6852" spans="2:2" x14ac:dyDescent="0.2">
      <c r="B6852" s="109"/>
    </row>
    <row r="6853" spans="2:2" x14ac:dyDescent="0.2">
      <c r="B6853" s="109"/>
    </row>
    <row r="6854" spans="2:2" x14ac:dyDescent="0.2">
      <c r="B6854" s="109"/>
    </row>
    <row r="6855" spans="2:2" x14ac:dyDescent="0.2">
      <c r="B6855" s="109"/>
    </row>
    <row r="6856" spans="2:2" x14ac:dyDescent="0.2">
      <c r="B6856" s="109"/>
    </row>
    <row r="6857" spans="2:2" x14ac:dyDescent="0.2">
      <c r="B6857" s="109"/>
    </row>
    <row r="6858" spans="2:2" x14ac:dyDescent="0.2">
      <c r="B6858" s="109"/>
    </row>
    <row r="6859" spans="2:2" x14ac:dyDescent="0.2">
      <c r="B6859" s="109"/>
    </row>
    <row r="6860" spans="2:2" x14ac:dyDescent="0.2">
      <c r="B6860" s="109"/>
    </row>
    <row r="6861" spans="2:2" x14ac:dyDescent="0.2">
      <c r="B6861" s="109"/>
    </row>
    <row r="6862" spans="2:2" x14ac:dyDescent="0.2">
      <c r="B6862" s="109"/>
    </row>
    <row r="6863" spans="2:2" x14ac:dyDescent="0.2">
      <c r="B6863" s="109"/>
    </row>
    <row r="6864" spans="2:2" x14ac:dyDescent="0.2">
      <c r="B6864" s="109"/>
    </row>
    <row r="6865" spans="2:2" x14ac:dyDescent="0.2">
      <c r="B6865" s="109"/>
    </row>
    <row r="6866" spans="2:2" x14ac:dyDescent="0.2">
      <c r="B6866" s="109"/>
    </row>
    <row r="6867" spans="2:2" x14ac:dyDescent="0.2">
      <c r="B6867" s="109"/>
    </row>
    <row r="6868" spans="2:2" x14ac:dyDescent="0.2">
      <c r="B6868" s="109"/>
    </row>
    <row r="6869" spans="2:2" x14ac:dyDescent="0.2">
      <c r="B6869" s="109"/>
    </row>
    <row r="6870" spans="2:2" x14ac:dyDescent="0.2">
      <c r="B6870" s="109"/>
    </row>
    <row r="6871" spans="2:2" x14ac:dyDescent="0.2">
      <c r="B6871" s="109"/>
    </row>
    <row r="6872" spans="2:2" x14ac:dyDescent="0.2">
      <c r="B6872" s="109"/>
    </row>
    <row r="6873" spans="2:2" x14ac:dyDescent="0.2">
      <c r="B6873" s="109"/>
    </row>
    <row r="6874" spans="2:2" x14ac:dyDescent="0.2">
      <c r="B6874" s="109"/>
    </row>
    <row r="6875" spans="2:2" x14ac:dyDescent="0.2">
      <c r="B6875" s="109"/>
    </row>
    <row r="6876" spans="2:2" x14ac:dyDescent="0.2">
      <c r="B6876" s="109"/>
    </row>
    <row r="6877" spans="2:2" x14ac:dyDescent="0.2">
      <c r="B6877" s="109"/>
    </row>
    <row r="6878" spans="2:2" x14ac:dyDescent="0.2">
      <c r="B6878" s="109"/>
    </row>
    <row r="6879" spans="2:2" x14ac:dyDescent="0.2">
      <c r="B6879" s="109"/>
    </row>
    <row r="6880" spans="2:2" x14ac:dyDescent="0.2">
      <c r="B6880" s="109"/>
    </row>
    <row r="6881" spans="2:2" x14ac:dyDescent="0.2">
      <c r="B6881" s="109"/>
    </row>
    <row r="6882" spans="2:2" x14ac:dyDescent="0.2">
      <c r="B6882" s="109"/>
    </row>
    <row r="6883" spans="2:2" x14ac:dyDescent="0.2">
      <c r="B6883" s="109"/>
    </row>
    <row r="6884" spans="2:2" x14ac:dyDescent="0.2">
      <c r="B6884" s="109"/>
    </row>
    <row r="6885" spans="2:2" x14ac:dyDescent="0.2">
      <c r="B6885" s="109"/>
    </row>
    <row r="6886" spans="2:2" x14ac:dyDescent="0.2">
      <c r="B6886" s="109"/>
    </row>
    <row r="6887" spans="2:2" x14ac:dyDescent="0.2">
      <c r="B6887" s="109"/>
    </row>
    <row r="6888" spans="2:2" x14ac:dyDescent="0.2">
      <c r="B6888" s="109"/>
    </row>
    <row r="6889" spans="2:2" x14ac:dyDescent="0.2">
      <c r="B6889" s="109"/>
    </row>
    <row r="6890" spans="2:2" x14ac:dyDescent="0.2">
      <c r="B6890" s="109"/>
    </row>
    <row r="6891" spans="2:2" x14ac:dyDescent="0.2">
      <c r="B6891" s="109"/>
    </row>
    <row r="6892" spans="2:2" x14ac:dyDescent="0.2">
      <c r="B6892" s="109"/>
    </row>
    <row r="6893" spans="2:2" x14ac:dyDescent="0.2">
      <c r="B6893" s="109"/>
    </row>
    <row r="6894" spans="2:2" x14ac:dyDescent="0.2">
      <c r="B6894" s="109"/>
    </row>
    <row r="6895" spans="2:2" x14ac:dyDescent="0.2">
      <c r="B6895" s="109"/>
    </row>
    <row r="6896" spans="2:2" x14ac:dyDescent="0.2">
      <c r="B6896" s="109"/>
    </row>
    <row r="6897" spans="2:2" x14ac:dyDescent="0.2">
      <c r="B6897" s="109"/>
    </row>
    <row r="6898" spans="2:2" x14ac:dyDescent="0.2">
      <c r="B6898" s="109"/>
    </row>
    <row r="6899" spans="2:2" x14ac:dyDescent="0.2">
      <c r="B6899" s="109"/>
    </row>
    <row r="6900" spans="2:2" x14ac:dyDescent="0.2">
      <c r="B6900" s="109"/>
    </row>
    <row r="6901" spans="2:2" x14ac:dyDescent="0.2">
      <c r="B6901" s="109"/>
    </row>
    <row r="6902" spans="2:2" x14ac:dyDescent="0.2">
      <c r="B6902" s="109"/>
    </row>
    <row r="6903" spans="2:2" x14ac:dyDescent="0.2">
      <c r="B6903" s="109"/>
    </row>
    <row r="6904" spans="2:2" x14ac:dyDescent="0.2">
      <c r="B6904" s="109"/>
    </row>
    <row r="6905" spans="2:2" x14ac:dyDescent="0.2">
      <c r="B6905" s="109"/>
    </row>
    <row r="6906" spans="2:2" x14ac:dyDescent="0.2">
      <c r="B6906" s="109"/>
    </row>
    <row r="6907" spans="2:2" x14ac:dyDescent="0.2">
      <c r="B6907" s="109"/>
    </row>
    <row r="6908" spans="2:2" x14ac:dyDescent="0.2">
      <c r="B6908" s="109"/>
    </row>
    <row r="6909" spans="2:2" x14ac:dyDescent="0.2">
      <c r="B6909" s="109"/>
    </row>
    <row r="6910" spans="2:2" x14ac:dyDescent="0.2">
      <c r="B6910" s="109"/>
    </row>
    <row r="6911" spans="2:2" x14ac:dyDescent="0.2">
      <c r="B6911" s="109"/>
    </row>
    <row r="6912" spans="2:2" x14ac:dyDescent="0.2">
      <c r="B6912" s="109"/>
    </row>
    <row r="6913" spans="2:2" x14ac:dyDescent="0.2">
      <c r="B6913" s="109"/>
    </row>
    <row r="6914" spans="2:2" x14ac:dyDescent="0.2">
      <c r="B6914" s="109"/>
    </row>
    <row r="6915" spans="2:2" x14ac:dyDescent="0.2">
      <c r="B6915" s="109"/>
    </row>
    <row r="6916" spans="2:2" x14ac:dyDescent="0.2">
      <c r="B6916" s="109"/>
    </row>
    <row r="6917" spans="2:2" x14ac:dyDescent="0.2">
      <c r="B6917" s="109"/>
    </row>
    <row r="6918" spans="2:2" x14ac:dyDescent="0.2">
      <c r="B6918" s="109"/>
    </row>
    <row r="6919" spans="2:2" x14ac:dyDescent="0.2">
      <c r="B6919" s="109"/>
    </row>
    <row r="6920" spans="2:2" x14ac:dyDescent="0.2">
      <c r="B6920" s="109"/>
    </row>
    <row r="6921" spans="2:2" x14ac:dyDescent="0.2">
      <c r="B6921" s="109"/>
    </row>
    <row r="6922" spans="2:2" x14ac:dyDescent="0.2">
      <c r="B6922" s="109"/>
    </row>
    <row r="6923" spans="2:2" x14ac:dyDescent="0.2">
      <c r="B6923" s="109"/>
    </row>
    <row r="6924" spans="2:2" x14ac:dyDescent="0.2">
      <c r="B6924" s="109"/>
    </row>
    <row r="6925" spans="2:2" x14ac:dyDescent="0.2">
      <c r="B6925" s="109"/>
    </row>
    <row r="6926" spans="2:2" x14ac:dyDescent="0.2">
      <c r="B6926" s="109"/>
    </row>
    <row r="6927" spans="2:2" x14ac:dyDescent="0.2">
      <c r="B6927" s="109"/>
    </row>
    <row r="6928" spans="2:2" x14ac:dyDescent="0.2">
      <c r="B6928" s="109"/>
    </row>
    <row r="6929" spans="2:2" x14ac:dyDescent="0.2">
      <c r="B6929" s="109"/>
    </row>
    <row r="6930" spans="2:2" x14ac:dyDescent="0.2">
      <c r="B6930" s="109"/>
    </row>
    <row r="6931" spans="2:2" x14ac:dyDescent="0.2">
      <c r="B6931" s="109"/>
    </row>
    <row r="6932" spans="2:2" x14ac:dyDescent="0.2">
      <c r="B6932" s="109"/>
    </row>
    <row r="6933" spans="2:2" x14ac:dyDescent="0.2">
      <c r="B6933" s="109"/>
    </row>
    <row r="6934" spans="2:2" x14ac:dyDescent="0.2">
      <c r="B6934" s="109"/>
    </row>
    <row r="6935" spans="2:2" x14ac:dyDescent="0.2">
      <c r="B6935" s="109"/>
    </row>
    <row r="6936" spans="2:2" x14ac:dyDescent="0.2">
      <c r="B6936" s="109"/>
    </row>
    <row r="6937" spans="2:2" x14ac:dyDescent="0.2">
      <c r="B6937" s="109"/>
    </row>
    <row r="6938" spans="2:2" x14ac:dyDescent="0.2">
      <c r="B6938" s="109"/>
    </row>
    <row r="6939" spans="2:2" x14ac:dyDescent="0.2">
      <c r="B6939" s="109"/>
    </row>
    <row r="6940" spans="2:2" x14ac:dyDescent="0.2">
      <c r="B6940" s="109"/>
    </row>
    <row r="6941" spans="2:2" x14ac:dyDescent="0.2">
      <c r="B6941" s="109"/>
    </row>
    <row r="6942" spans="2:2" x14ac:dyDescent="0.2">
      <c r="B6942" s="109"/>
    </row>
    <row r="6943" spans="2:2" x14ac:dyDescent="0.2">
      <c r="B6943" s="109"/>
    </row>
    <row r="6944" spans="2:2" x14ac:dyDescent="0.2">
      <c r="B6944" s="109"/>
    </row>
    <row r="6945" spans="2:2" x14ac:dyDescent="0.2">
      <c r="B6945" s="109"/>
    </row>
    <row r="6946" spans="2:2" x14ac:dyDescent="0.2">
      <c r="B6946" s="109"/>
    </row>
    <row r="6947" spans="2:2" x14ac:dyDescent="0.2">
      <c r="B6947" s="109"/>
    </row>
    <row r="6948" spans="2:2" x14ac:dyDescent="0.2">
      <c r="B6948" s="109"/>
    </row>
    <row r="6949" spans="2:2" x14ac:dyDescent="0.2">
      <c r="B6949" s="109"/>
    </row>
    <row r="6950" spans="2:2" x14ac:dyDescent="0.2">
      <c r="B6950" s="109"/>
    </row>
    <row r="6951" spans="2:2" x14ac:dyDescent="0.2">
      <c r="B6951" s="109"/>
    </row>
    <row r="6952" spans="2:2" x14ac:dyDescent="0.2">
      <c r="B6952" s="109"/>
    </row>
    <row r="6953" spans="2:2" x14ac:dyDescent="0.2">
      <c r="B6953" s="109"/>
    </row>
    <row r="6954" spans="2:2" x14ac:dyDescent="0.2">
      <c r="B6954" s="109"/>
    </row>
    <row r="6955" spans="2:2" x14ac:dyDescent="0.2">
      <c r="B6955" s="109"/>
    </row>
    <row r="6956" spans="2:2" x14ac:dyDescent="0.2">
      <c r="B6956" s="109"/>
    </row>
    <row r="6957" spans="2:2" x14ac:dyDescent="0.2">
      <c r="B6957" s="109"/>
    </row>
    <row r="6958" spans="2:2" x14ac:dyDescent="0.2">
      <c r="B6958" s="109"/>
    </row>
    <row r="6959" spans="2:2" x14ac:dyDescent="0.2">
      <c r="B6959" s="109"/>
    </row>
    <row r="6960" spans="2:2" x14ac:dyDescent="0.2">
      <c r="B6960" s="109"/>
    </row>
    <row r="6961" spans="2:2" x14ac:dyDescent="0.2">
      <c r="B6961" s="109"/>
    </row>
    <row r="6962" spans="2:2" x14ac:dyDescent="0.2">
      <c r="B6962" s="109"/>
    </row>
    <row r="6963" spans="2:2" x14ac:dyDescent="0.2">
      <c r="B6963" s="109"/>
    </row>
    <row r="6964" spans="2:2" x14ac:dyDescent="0.2">
      <c r="B6964" s="109"/>
    </row>
    <row r="6965" spans="2:2" x14ac:dyDescent="0.2">
      <c r="B6965" s="109"/>
    </row>
    <row r="6966" spans="2:2" x14ac:dyDescent="0.2">
      <c r="B6966" s="109"/>
    </row>
    <row r="6967" spans="2:2" x14ac:dyDescent="0.2">
      <c r="B6967" s="109"/>
    </row>
    <row r="6968" spans="2:2" x14ac:dyDescent="0.2">
      <c r="B6968" s="109"/>
    </row>
    <row r="6969" spans="2:2" x14ac:dyDescent="0.2">
      <c r="B6969" s="109"/>
    </row>
    <row r="6970" spans="2:2" x14ac:dyDescent="0.2">
      <c r="B6970" s="109"/>
    </row>
    <row r="6971" spans="2:2" x14ac:dyDescent="0.2">
      <c r="B6971" s="109"/>
    </row>
    <row r="6972" spans="2:2" x14ac:dyDescent="0.2">
      <c r="B6972" s="109"/>
    </row>
    <row r="6973" spans="2:2" x14ac:dyDescent="0.2">
      <c r="B6973" s="109"/>
    </row>
    <row r="6974" spans="2:2" x14ac:dyDescent="0.2">
      <c r="B6974" s="109"/>
    </row>
    <row r="6975" spans="2:2" x14ac:dyDescent="0.2">
      <c r="B6975" s="109"/>
    </row>
    <row r="6976" spans="2:2" x14ac:dyDescent="0.2">
      <c r="B6976" s="109"/>
    </row>
    <row r="6977" spans="2:2" x14ac:dyDescent="0.2">
      <c r="B6977" s="109"/>
    </row>
    <row r="6978" spans="2:2" x14ac:dyDescent="0.2">
      <c r="B6978" s="109"/>
    </row>
    <row r="6979" spans="2:2" x14ac:dyDescent="0.2">
      <c r="B6979" s="109"/>
    </row>
    <row r="6980" spans="2:2" x14ac:dyDescent="0.2">
      <c r="B6980" s="109"/>
    </row>
    <row r="6981" spans="2:2" x14ac:dyDescent="0.2">
      <c r="B6981" s="109"/>
    </row>
    <row r="6982" spans="2:2" x14ac:dyDescent="0.2">
      <c r="B6982" s="109"/>
    </row>
    <row r="6983" spans="2:2" x14ac:dyDescent="0.2">
      <c r="B6983" s="109"/>
    </row>
    <row r="6984" spans="2:2" x14ac:dyDescent="0.2">
      <c r="B6984" s="109"/>
    </row>
    <row r="6985" spans="2:2" x14ac:dyDescent="0.2">
      <c r="B6985" s="109"/>
    </row>
    <row r="6986" spans="2:2" x14ac:dyDescent="0.2">
      <c r="B6986" s="109"/>
    </row>
    <row r="6987" spans="2:2" x14ac:dyDescent="0.2">
      <c r="B6987" s="109"/>
    </row>
    <row r="6988" spans="2:2" x14ac:dyDescent="0.2">
      <c r="B6988" s="109"/>
    </row>
    <row r="6989" spans="2:2" x14ac:dyDescent="0.2">
      <c r="B6989" s="109"/>
    </row>
    <row r="6990" spans="2:2" x14ac:dyDescent="0.2">
      <c r="B6990" s="109"/>
    </row>
    <row r="6991" spans="2:2" x14ac:dyDescent="0.2">
      <c r="B6991" s="109"/>
    </row>
    <row r="6992" spans="2:2" x14ac:dyDescent="0.2">
      <c r="B6992" s="109"/>
    </row>
    <row r="6993" spans="2:2" x14ac:dyDescent="0.2">
      <c r="B6993" s="109"/>
    </row>
    <row r="6994" spans="2:2" x14ac:dyDescent="0.2">
      <c r="B6994" s="109"/>
    </row>
    <row r="6995" spans="2:2" x14ac:dyDescent="0.2">
      <c r="B6995" s="109"/>
    </row>
    <row r="6996" spans="2:2" x14ac:dyDescent="0.2">
      <c r="B6996" s="109"/>
    </row>
    <row r="6997" spans="2:2" x14ac:dyDescent="0.2">
      <c r="B6997" s="109"/>
    </row>
    <row r="6998" spans="2:2" x14ac:dyDescent="0.2">
      <c r="B6998" s="109"/>
    </row>
    <row r="6999" spans="2:2" x14ac:dyDescent="0.2">
      <c r="B6999" s="109"/>
    </row>
    <row r="7000" spans="2:2" x14ac:dyDescent="0.2">
      <c r="B7000" s="109"/>
    </row>
    <row r="7001" spans="2:2" x14ac:dyDescent="0.2">
      <c r="B7001" s="109"/>
    </row>
    <row r="7002" spans="2:2" x14ac:dyDescent="0.2">
      <c r="B7002" s="109"/>
    </row>
    <row r="7003" spans="2:2" x14ac:dyDescent="0.2">
      <c r="B7003" s="109"/>
    </row>
    <row r="7004" spans="2:2" x14ac:dyDescent="0.2">
      <c r="B7004" s="109"/>
    </row>
    <row r="7005" spans="2:2" x14ac:dyDescent="0.2">
      <c r="B7005" s="109"/>
    </row>
    <row r="7006" spans="2:2" x14ac:dyDescent="0.2">
      <c r="B7006" s="109"/>
    </row>
    <row r="7007" spans="2:2" x14ac:dyDescent="0.2">
      <c r="B7007" s="109"/>
    </row>
    <row r="7008" spans="2:2" x14ac:dyDescent="0.2">
      <c r="B7008" s="109"/>
    </row>
    <row r="7009" spans="2:2" x14ac:dyDescent="0.2">
      <c r="B7009" s="109"/>
    </row>
    <row r="7010" spans="2:2" x14ac:dyDescent="0.2">
      <c r="B7010" s="109"/>
    </row>
    <row r="7011" spans="2:2" x14ac:dyDescent="0.2">
      <c r="B7011" s="109"/>
    </row>
    <row r="7012" spans="2:2" x14ac:dyDescent="0.2">
      <c r="B7012" s="109"/>
    </row>
    <row r="7013" spans="2:2" x14ac:dyDescent="0.2">
      <c r="B7013" s="109"/>
    </row>
    <row r="7014" spans="2:2" x14ac:dyDescent="0.2">
      <c r="B7014" s="109"/>
    </row>
    <row r="7015" spans="2:2" x14ac:dyDescent="0.2">
      <c r="B7015" s="109"/>
    </row>
    <row r="7016" spans="2:2" x14ac:dyDescent="0.2">
      <c r="B7016" s="109"/>
    </row>
    <row r="7017" spans="2:2" x14ac:dyDescent="0.2">
      <c r="B7017" s="109"/>
    </row>
    <row r="7018" spans="2:2" x14ac:dyDescent="0.2">
      <c r="B7018" s="109"/>
    </row>
    <row r="7019" spans="2:2" x14ac:dyDescent="0.2">
      <c r="B7019" s="109"/>
    </row>
    <row r="7020" spans="2:2" x14ac:dyDescent="0.2">
      <c r="B7020" s="109"/>
    </row>
    <row r="7021" spans="2:2" x14ac:dyDescent="0.2">
      <c r="B7021" s="109"/>
    </row>
    <row r="7022" spans="2:2" x14ac:dyDescent="0.2">
      <c r="B7022" s="109"/>
    </row>
    <row r="7023" spans="2:2" x14ac:dyDescent="0.2">
      <c r="B7023" s="109"/>
    </row>
    <row r="7024" spans="2:2" x14ac:dyDescent="0.2">
      <c r="B7024" s="109"/>
    </row>
    <row r="7025" spans="2:2" x14ac:dyDescent="0.2">
      <c r="B7025" s="109"/>
    </row>
    <row r="7026" spans="2:2" x14ac:dyDescent="0.2">
      <c r="B7026" s="109"/>
    </row>
    <row r="7027" spans="2:2" x14ac:dyDescent="0.2">
      <c r="B7027" s="109"/>
    </row>
    <row r="7028" spans="2:2" x14ac:dyDescent="0.2">
      <c r="B7028" s="109"/>
    </row>
    <row r="7029" spans="2:2" x14ac:dyDescent="0.2">
      <c r="B7029" s="109"/>
    </row>
    <row r="7030" spans="2:2" x14ac:dyDescent="0.2">
      <c r="B7030" s="109"/>
    </row>
    <row r="7031" spans="2:2" x14ac:dyDescent="0.2">
      <c r="B7031" s="109"/>
    </row>
    <row r="7032" spans="2:2" x14ac:dyDescent="0.2">
      <c r="B7032" s="109"/>
    </row>
    <row r="7033" spans="2:2" x14ac:dyDescent="0.2">
      <c r="B7033" s="109"/>
    </row>
    <row r="7034" spans="2:2" x14ac:dyDescent="0.2">
      <c r="B7034" s="109"/>
    </row>
    <row r="7035" spans="2:2" x14ac:dyDescent="0.2">
      <c r="B7035" s="109"/>
    </row>
    <row r="7036" spans="2:2" x14ac:dyDescent="0.2">
      <c r="B7036" s="109"/>
    </row>
    <row r="7037" spans="2:2" x14ac:dyDescent="0.2">
      <c r="B7037" s="109"/>
    </row>
    <row r="7038" spans="2:2" x14ac:dyDescent="0.2">
      <c r="B7038" s="109"/>
    </row>
    <row r="7039" spans="2:2" x14ac:dyDescent="0.2">
      <c r="B7039" s="109"/>
    </row>
    <row r="7040" spans="2:2" x14ac:dyDescent="0.2">
      <c r="B7040" s="109"/>
    </row>
    <row r="7041" spans="2:2" x14ac:dyDescent="0.2">
      <c r="B7041" s="109"/>
    </row>
    <row r="7042" spans="2:2" x14ac:dyDescent="0.2">
      <c r="B7042" s="109"/>
    </row>
    <row r="7043" spans="2:2" x14ac:dyDescent="0.2">
      <c r="B7043" s="109"/>
    </row>
    <row r="7044" spans="2:2" x14ac:dyDescent="0.2">
      <c r="B7044" s="109"/>
    </row>
    <row r="7045" spans="2:2" x14ac:dyDescent="0.2">
      <c r="B7045" s="109"/>
    </row>
    <row r="7046" spans="2:2" x14ac:dyDescent="0.2">
      <c r="B7046" s="109"/>
    </row>
    <row r="7047" spans="2:2" x14ac:dyDescent="0.2">
      <c r="B7047" s="109"/>
    </row>
    <row r="7048" spans="2:2" x14ac:dyDescent="0.2">
      <c r="B7048" s="109"/>
    </row>
    <row r="7049" spans="2:2" x14ac:dyDescent="0.2">
      <c r="B7049" s="109"/>
    </row>
    <row r="7050" spans="2:2" x14ac:dyDescent="0.2">
      <c r="B7050" s="109"/>
    </row>
    <row r="7051" spans="2:2" x14ac:dyDescent="0.2">
      <c r="B7051" s="109"/>
    </row>
    <row r="7052" spans="2:2" x14ac:dyDescent="0.2">
      <c r="B7052" s="109"/>
    </row>
    <row r="7053" spans="2:2" x14ac:dyDescent="0.2">
      <c r="B7053" s="109"/>
    </row>
    <row r="7054" spans="2:2" x14ac:dyDescent="0.2">
      <c r="B7054" s="109"/>
    </row>
    <row r="7055" spans="2:2" x14ac:dyDescent="0.2">
      <c r="B7055" s="109"/>
    </row>
    <row r="7056" spans="2:2" x14ac:dyDescent="0.2">
      <c r="B7056" s="109"/>
    </row>
    <row r="7057" spans="2:2" x14ac:dyDescent="0.2">
      <c r="B7057" s="109"/>
    </row>
    <row r="7058" spans="2:2" x14ac:dyDescent="0.2">
      <c r="B7058" s="109"/>
    </row>
    <row r="7059" spans="2:2" x14ac:dyDescent="0.2">
      <c r="B7059" s="109"/>
    </row>
    <row r="7060" spans="2:2" x14ac:dyDescent="0.2">
      <c r="B7060" s="109"/>
    </row>
    <row r="7061" spans="2:2" x14ac:dyDescent="0.2">
      <c r="B7061" s="109"/>
    </row>
    <row r="7062" spans="2:2" x14ac:dyDescent="0.2">
      <c r="B7062" s="109"/>
    </row>
    <row r="7063" spans="2:2" x14ac:dyDescent="0.2">
      <c r="B7063" s="109"/>
    </row>
    <row r="7064" spans="2:2" x14ac:dyDescent="0.2">
      <c r="B7064" s="109"/>
    </row>
    <row r="7065" spans="2:2" x14ac:dyDescent="0.2">
      <c r="B7065" s="109"/>
    </row>
    <row r="7066" spans="2:2" x14ac:dyDescent="0.2">
      <c r="B7066" s="109"/>
    </row>
    <row r="7067" spans="2:2" x14ac:dyDescent="0.2">
      <c r="B7067" s="109"/>
    </row>
    <row r="7068" spans="2:2" x14ac:dyDescent="0.2">
      <c r="B7068" s="109"/>
    </row>
    <row r="7069" spans="2:2" x14ac:dyDescent="0.2">
      <c r="B7069" s="109"/>
    </row>
    <row r="7070" spans="2:2" x14ac:dyDescent="0.2">
      <c r="B7070" s="109"/>
    </row>
    <row r="7071" spans="2:2" x14ac:dyDescent="0.2">
      <c r="B7071" s="109"/>
    </row>
    <row r="7072" spans="2:2" x14ac:dyDescent="0.2">
      <c r="B7072" s="109"/>
    </row>
    <row r="7073" spans="2:2" x14ac:dyDescent="0.2">
      <c r="B7073" s="109"/>
    </row>
    <row r="7074" spans="2:2" x14ac:dyDescent="0.2">
      <c r="B7074" s="109"/>
    </row>
    <row r="7075" spans="2:2" x14ac:dyDescent="0.2">
      <c r="B7075" s="109"/>
    </row>
    <row r="7076" spans="2:2" x14ac:dyDescent="0.2">
      <c r="B7076" s="109"/>
    </row>
    <row r="7077" spans="2:2" x14ac:dyDescent="0.2">
      <c r="B7077" s="109"/>
    </row>
    <row r="7078" spans="2:2" x14ac:dyDescent="0.2">
      <c r="B7078" s="109"/>
    </row>
    <row r="7079" spans="2:2" x14ac:dyDescent="0.2">
      <c r="B7079" s="109"/>
    </row>
    <row r="7080" spans="2:2" x14ac:dyDescent="0.2">
      <c r="B7080" s="109"/>
    </row>
    <row r="7081" spans="2:2" x14ac:dyDescent="0.2">
      <c r="B7081" s="109"/>
    </row>
    <row r="7082" spans="2:2" x14ac:dyDescent="0.2">
      <c r="B7082" s="109"/>
    </row>
    <row r="7083" spans="2:2" x14ac:dyDescent="0.2">
      <c r="B7083" s="109"/>
    </row>
    <row r="7084" spans="2:2" x14ac:dyDescent="0.2">
      <c r="B7084" s="109"/>
    </row>
    <row r="7085" spans="2:2" x14ac:dyDescent="0.2">
      <c r="B7085" s="109"/>
    </row>
    <row r="7086" spans="2:2" x14ac:dyDescent="0.2">
      <c r="B7086" s="109"/>
    </row>
    <row r="7087" spans="2:2" x14ac:dyDescent="0.2">
      <c r="B7087" s="109"/>
    </row>
    <row r="7088" spans="2:2" x14ac:dyDescent="0.2">
      <c r="B7088" s="109"/>
    </row>
    <row r="7089" spans="2:2" x14ac:dyDescent="0.2">
      <c r="B7089" s="109"/>
    </row>
    <row r="7090" spans="2:2" x14ac:dyDescent="0.2">
      <c r="B7090" s="109"/>
    </row>
    <row r="7091" spans="2:2" x14ac:dyDescent="0.2">
      <c r="B7091" s="109"/>
    </row>
    <row r="7092" spans="2:2" x14ac:dyDescent="0.2">
      <c r="B7092" s="109"/>
    </row>
    <row r="7093" spans="2:2" x14ac:dyDescent="0.2">
      <c r="B7093" s="109"/>
    </row>
    <row r="7094" spans="2:2" x14ac:dyDescent="0.2">
      <c r="B7094" s="109"/>
    </row>
    <row r="7095" spans="2:2" x14ac:dyDescent="0.2">
      <c r="B7095" s="109"/>
    </row>
    <row r="7096" spans="2:2" x14ac:dyDescent="0.2">
      <c r="B7096" s="109"/>
    </row>
    <row r="7097" spans="2:2" x14ac:dyDescent="0.2">
      <c r="B7097" s="109"/>
    </row>
    <row r="7098" spans="2:2" x14ac:dyDescent="0.2">
      <c r="B7098" s="109"/>
    </row>
    <row r="7099" spans="2:2" x14ac:dyDescent="0.2">
      <c r="B7099" s="109"/>
    </row>
    <row r="7100" spans="2:2" x14ac:dyDescent="0.2">
      <c r="B7100" s="109"/>
    </row>
    <row r="7101" spans="2:2" x14ac:dyDescent="0.2">
      <c r="B7101" s="109"/>
    </row>
    <row r="7102" spans="2:2" x14ac:dyDescent="0.2">
      <c r="B7102" s="109"/>
    </row>
    <row r="7103" spans="2:2" x14ac:dyDescent="0.2">
      <c r="B7103" s="109"/>
    </row>
    <row r="7104" spans="2:2" x14ac:dyDescent="0.2">
      <c r="B7104" s="109"/>
    </row>
    <row r="7105" spans="2:2" x14ac:dyDescent="0.2">
      <c r="B7105" s="109"/>
    </row>
    <row r="7106" spans="2:2" x14ac:dyDescent="0.2">
      <c r="B7106" s="109"/>
    </row>
    <row r="7107" spans="2:2" x14ac:dyDescent="0.2">
      <c r="B7107" s="109"/>
    </row>
    <row r="7108" spans="2:2" x14ac:dyDescent="0.2">
      <c r="B7108" s="109"/>
    </row>
    <row r="7109" spans="2:2" x14ac:dyDescent="0.2">
      <c r="B7109" s="109"/>
    </row>
    <row r="7110" spans="2:2" x14ac:dyDescent="0.2">
      <c r="B7110" s="109"/>
    </row>
    <row r="7111" spans="2:2" x14ac:dyDescent="0.2">
      <c r="B7111" s="109"/>
    </row>
    <row r="7112" spans="2:2" x14ac:dyDescent="0.2">
      <c r="B7112" s="109"/>
    </row>
    <row r="7113" spans="2:2" x14ac:dyDescent="0.2">
      <c r="B7113" s="109"/>
    </row>
    <row r="7114" spans="2:2" x14ac:dyDescent="0.2">
      <c r="B7114" s="109"/>
    </row>
    <row r="7115" spans="2:2" x14ac:dyDescent="0.2">
      <c r="B7115" s="109"/>
    </row>
    <row r="7116" spans="2:2" x14ac:dyDescent="0.2">
      <c r="B7116" s="109"/>
    </row>
    <row r="7117" spans="2:2" x14ac:dyDescent="0.2">
      <c r="B7117" s="109"/>
    </row>
    <row r="7118" spans="2:2" x14ac:dyDescent="0.2">
      <c r="B7118" s="109"/>
    </row>
    <row r="7119" spans="2:2" x14ac:dyDescent="0.2">
      <c r="B7119" s="109"/>
    </row>
    <row r="7120" spans="2:2" x14ac:dyDescent="0.2">
      <c r="B7120" s="109"/>
    </row>
    <row r="7121" spans="2:2" x14ac:dyDescent="0.2">
      <c r="B7121" s="109"/>
    </row>
    <row r="7122" spans="2:2" x14ac:dyDescent="0.2">
      <c r="B7122" s="109"/>
    </row>
    <row r="7123" spans="2:2" x14ac:dyDescent="0.2">
      <c r="B7123" s="109"/>
    </row>
    <row r="7124" spans="2:2" x14ac:dyDescent="0.2">
      <c r="B7124" s="109"/>
    </row>
    <row r="7125" spans="2:2" x14ac:dyDescent="0.2">
      <c r="B7125" s="109"/>
    </row>
    <row r="7126" spans="2:2" x14ac:dyDescent="0.2">
      <c r="B7126" s="109"/>
    </row>
    <row r="7127" spans="2:2" x14ac:dyDescent="0.2">
      <c r="B7127" s="109"/>
    </row>
    <row r="7128" spans="2:2" x14ac:dyDescent="0.2">
      <c r="B7128" s="109"/>
    </row>
    <row r="7129" spans="2:2" x14ac:dyDescent="0.2">
      <c r="B7129" s="109"/>
    </row>
    <row r="7130" spans="2:2" x14ac:dyDescent="0.2">
      <c r="B7130" s="109"/>
    </row>
    <row r="7131" spans="2:2" x14ac:dyDescent="0.2">
      <c r="B7131" s="109"/>
    </row>
    <row r="7132" spans="2:2" x14ac:dyDescent="0.2">
      <c r="B7132" s="109"/>
    </row>
    <row r="7133" spans="2:2" x14ac:dyDescent="0.2">
      <c r="B7133" s="109"/>
    </row>
    <row r="7134" spans="2:2" x14ac:dyDescent="0.2">
      <c r="B7134" s="109"/>
    </row>
    <row r="7135" spans="2:2" x14ac:dyDescent="0.2">
      <c r="B7135" s="109"/>
    </row>
    <row r="7136" spans="2:2" x14ac:dyDescent="0.2">
      <c r="B7136" s="109"/>
    </row>
    <row r="7137" spans="2:2" x14ac:dyDescent="0.2">
      <c r="B7137" s="109"/>
    </row>
    <row r="7138" spans="2:2" x14ac:dyDescent="0.2">
      <c r="B7138" s="109"/>
    </row>
    <row r="7139" spans="2:2" x14ac:dyDescent="0.2">
      <c r="B7139" s="109"/>
    </row>
    <row r="7140" spans="2:2" x14ac:dyDescent="0.2">
      <c r="B7140" s="109"/>
    </row>
    <row r="7141" spans="2:2" x14ac:dyDescent="0.2">
      <c r="B7141" s="109"/>
    </row>
    <row r="7142" spans="2:2" x14ac:dyDescent="0.2">
      <c r="B7142" s="109"/>
    </row>
    <row r="7143" spans="2:2" x14ac:dyDescent="0.2">
      <c r="B7143" s="109"/>
    </row>
    <row r="7144" spans="2:2" x14ac:dyDescent="0.2">
      <c r="B7144" s="109"/>
    </row>
    <row r="7145" spans="2:2" x14ac:dyDescent="0.2">
      <c r="B7145" s="109"/>
    </row>
    <row r="7146" spans="2:2" x14ac:dyDescent="0.2">
      <c r="B7146" s="109"/>
    </row>
    <row r="7147" spans="2:2" x14ac:dyDescent="0.2">
      <c r="B7147" s="109"/>
    </row>
    <row r="7148" spans="2:2" x14ac:dyDescent="0.2">
      <c r="B7148" s="109"/>
    </row>
    <row r="7149" spans="2:2" x14ac:dyDescent="0.2">
      <c r="B7149" s="109"/>
    </row>
    <row r="7150" spans="2:2" x14ac:dyDescent="0.2">
      <c r="B7150" s="109"/>
    </row>
    <row r="7151" spans="2:2" x14ac:dyDescent="0.2">
      <c r="B7151" s="109"/>
    </row>
    <row r="7152" spans="2:2" x14ac:dyDescent="0.2">
      <c r="B7152" s="109"/>
    </row>
    <row r="7153" spans="2:2" x14ac:dyDescent="0.2">
      <c r="B7153" s="109"/>
    </row>
    <row r="7154" spans="2:2" x14ac:dyDescent="0.2">
      <c r="B7154" s="109"/>
    </row>
    <row r="7155" spans="2:2" x14ac:dyDescent="0.2">
      <c r="B7155" s="109"/>
    </row>
    <row r="7156" spans="2:2" x14ac:dyDescent="0.2">
      <c r="B7156" s="109"/>
    </row>
    <row r="7157" spans="2:2" x14ac:dyDescent="0.2">
      <c r="B7157" s="109"/>
    </row>
    <row r="7158" spans="2:2" x14ac:dyDescent="0.2">
      <c r="B7158" s="109"/>
    </row>
    <row r="7159" spans="2:2" x14ac:dyDescent="0.2">
      <c r="B7159" s="109"/>
    </row>
    <row r="7160" spans="2:2" x14ac:dyDescent="0.2">
      <c r="B7160" s="109"/>
    </row>
    <row r="7161" spans="2:2" x14ac:dyDescent="0.2">
      <c r="B7161" s="109"/>
    </row>
    <row r="7162" spans="2:2" x14ac:dyDescent="0.2">
      <c r="B7162" s="109"/>
    </row>
    <row r="7163" spans="2:2" x14ac:dyDescent="0.2">
      <c r="B7163" s="109"/>
    </row>
    <row r="7164" spans="2:2" x14ac:dyDescent="0.2">
      <c r="B7164" s="109"/>
    </row>
    <row r="7165" spans="2:2" x14ac:dyDescent="0.2">
      <c r="B7165" s="109"/>
    </row>
    <row r="7166" spans="2:2" x14ac:dyDescent="0.2">
      <c r="B7166" s="109"/>
    </row>
    <row r="7167" spans="2:2" x14ac:dyDescent="0.2">
      <c r="B7167" s="109"/>
    </row>
    <row r="7168" spans="2:2" x14ac:dyDescent="0.2">
      <c r="B7168" s="109"/>
    </row>
    <row r="7169" spans="2:2" x14ac:dyDescent="0.2">
      <c r="B7169" s="109"/>
    </row>
    <row r="7170" spans="2:2" x14ac:dyDescent="0.2">
      <c r="B7170" s="109"/>
    </row>
    <row r="7171" spans="2:2" x14ac:dyDescent="0.2">
      <c r="B7171" s="109"/>
    </row>
    <row r="7172" spans="2:2" x14ac:dyDescent="0.2">
      <c r="B7172" s="109"/>
    </row>
    <row r="7173" spans="2:2" x14ac:dyDescent="0.2">
      <c r="B7173" s="109"/>
    </row>
    <row r="7174" spans="2:2" x14ac:dyDescent="0.2">
      <c r="B7174" s="109"/>
    </row>
    <row r="7175" spans="2:2" x14ac:dyDescent="0.2">
      <c r="B7175" s="109"/>
    </row>
    <row r="7176" spans="2:2" x14ac:dyDescent="0.2">
      <c r="B7176" s="109"/>
    </row>
    <row r="7177" spans="2:2" x14ac:dyDescent="0.2">
      <c r="B7177" s="109"/>
    </row>
    <row r="7178" spans="2:2" x14ac:dyDescent="0.2">
      <c r="B7178" s="109"/>
    </row>
    <row r="7179" spans="2:2" x14ac:dyDescent="0.2">
      <c r="B7179" s="109"/>
    </row>
    <row r="7180" spans="2:2" x14ac:dyDescent="0.2">
      <c r="B7180" s="109"/>
    </row>
    <row r="7181" spans="2:2" x14ac:dyDescent="0.2">
      <c r="B7181" s="109"/>
    </row>
    <row r="7182" spans="2:2" x14ac:dyDescent="0.2">
      <c r="B7182" s="109"/>
    </row>
    <row r="7183" spans="2:2" x14ac:dyDescent="0.2">
      <c r="B7183" s="109"/>
    </row>
    <row r="7184" spans="2:2" x14ac:dyDescent="0.2">
      <c r="B7184" s="109"/>
    </row>
    <row r="7185" spans="2:2" x14ac:dyDescent="0.2">
      <c r="B7185" s="109"/>
    </row>
    <row r="7186" spans="2:2" x14ac:dyDescent="0.2">
      <c r="B7186" s="109"/>
    </row>
    <row r="7187" spans="2:2" x14ac:dyDescent="0.2">
      <c r="B7187" s="109"/>
    </row>
    <row r="7188" spans="2:2" x14ac:dyDescent="0.2">
      <c r="B7188" s="109"/>
    </row>
    <row r="7189" spans="2:2" x14ac:dyDescent="0.2">
      <c r="B7189" s="109"/>
    </row>
    <row r="7190" spans="2:2" x14ac:dyDescent="0.2">
      <c r="B7190" s="109"/>
    </row>
    <row r="7191" spans="2:2" x14ac:dyDescent="0.2">
      <c r="B7191" s="109"/>
    </row>
    <row r="7192" spans="2:2" x14ac:dyDescent="0.2">
      <c r="B7192" s="109"/>
    </row>
    <row r="7193" spans="2:2" x14ac:dyDescent="0.2">
      <c r="B7193" s="109"/>
    </row>
    <row r="7194" spans="2:2" x14ac:dyDescent="0.2">
      <c r="B7194" s="109"/>
    </row>
    <row r="7195" spans="2:2" x14ac:dyDescent="0.2">
      <c r="B7195" s="109"/>
    </row>
    <row r="7196" spans="2:2" x14ac:dyDescent="0.2">
      <c r="B7196" s="109"/>
    </row>
    <row r="7197" spans="2:2" x14ac:dyDescent="0.2">
      <c r="B7197" s="109"/>
    </row>
    <row r="7198" spans="2:2" x14ac:dyDescent="0.2">
      <c r="B7198" s="109"/>
    </row>
    <row r="7199" spans="2:2" x14ac:dyDescent="0.2">
      <c r="B7199" s="109"/>
    </row>
    <row r="7200" spans="2:2" x14ac:dyDescent="0.2">
      <c r="B7200" s="109"/>
    </row>
    <row r="7201" spans="2:2" x14ac:dyDescent="0.2">
      <c r="B7201" s="109"/>
    </row>
    <row r="7202" spans="2:2" x14ac:dyDescent="0.2">
      <c r="B7202" s="109"/>
    </row>
    <row r="7203" spans="2:2" x14ac:dyDescent="0.2">
      <c r="B7203" s="109"/>
    </row>
    <row r="7204" spans="2:2" x14ac:dyDescent="0.2">
      <c r="B7204" s="109"/>
    </row>
    <row r="7205" spans="2:2" x14ac:dyDescent="0.2">
      <c r="B7205" s="109"/>
    </row>
    <row r="7206" spans="2:2" x14ac:dyDescent="0.2">
      <c r="B7206" s="109"/>
    </row>
    <row r="7207" spans="2:2" x14ac:dyDescent="0.2">
      <c r="B7207" s="109"/>
    </row>
    <row r="7208" spans="2:2" x14ac:dyDescent="0.2">
      <c r="B7208" s="109"/>
    </row>
    <row r="7209" spans="2:2" x14ac:dyDescent="0.2">
      <c r="B7209" s="109"/>
    </row>
    <row r="7210" spans="2:2" x14ac:dyDescent="0.2">
      <c r="B7210" s="109"/>
    </row>
    <row r="7211" spans="2:2" x14ac:dyDescent="0.2">
      <c r="B7211" s="109"/>
    </row>
    <row r="7212" spans="2:2" x14ac:dyDescent="0.2">
      <c r="B7212" s="109"/>
    </row>
    <row r="7213" spans="2:2" x14ac:dyDescent="0.2">
      <c r="B7213" s="109"/>
    </row>
    <row r="7214" spans="2:2" x14ac:dyDescent="0.2">
      <c r="B7214" s="109"/>
    </row>
    <row r="7215" spans="2:2" x14ac:dyDescent="0.2">
      <c r="B7215" s="109"/>
    </row>
    <row r="7216" spans="2:2" x14ac:dyDescent="0.2">
      <c r="B7216" s="109"/>
    </row>
    <row r="7217" spans="2:2" x14ac:dyDescent="0.2">
      <c r="B7217" s="109"/>
    </row>
    <row r="7218" spans="2:2" x14ac:dyDescent="0.2">
      <c r="B7218" s="109"/>
    </row>
    <row r="7219" spans="2:2" x14ac:dyDescent="0.2">
      <c r="B7219" s="109"/>
    </row>
    <row r="7220" spans="2:2" x14ac:dyDescent="0.2">
      <c r="B7220" s="109"/>
    </row>
    <row r="7221" spans="2:2" x14ac:dyDescent="0.2">
      <c r="B7221" s="109"/>
    </row>
    <row r="7222" spans="2:2" x14ac:dyDescent="0.2">
      <c r="B7222" s="109"/>
    </row>
    <row r="7223" spans="2:2" x14ac:dyDescent="0.2">
      <c r="B7223" s="109"/>
    </row>
    <row r="7224" spans="2:2" x14ac:dyDescent="0.2">
      <c r="B7224" s="109"/>
    </row>
    <row r="7225" spans="2:2" x14ac:dyDescent="0.2">
      <c r="B7225" s="109"/>
    </row>
    <row r="7226" spans="2:2" x14ac:dyDescent="0.2">
      <c r="B7226" s="109"/>
    </row>
    <row r="7227" spans="2:2" x14ac:dyDescent="0.2">
      <c r="B7227" s="109"/>
    </row>
    <row r="7228" spans="2:2" x14ac:dyDescent="0.2">
      <c r="B7228" s="109"/>
    </row>
    <row r="7229" spans="2:2" x14ac:dyDescent="0.2">
      <c r="B7229" s="109"/>
    </row>
    <row r="7230" spans="2:2" x14ac:dyDescent="0.2">
      <c r="B7230" s="109"/>
    </row>
    <row r="7231" spans="2:2" x14ac:dyDescent="0.2">
      <c r="B7231" s="109"/>
    </row>
    <row r="7232" spans="2:2" x14ac:dyDescent="0.2">
      <c r="B7232" s="109"/>
    </row>
    <row r="7233" spans="2:2" x14ac:dyDescent="0.2">
      <c r="B7233" s="109"/>
    </row>
    <row r="7234" spans="2:2" x14ac:dyDescent="0.2">
      <c r="B7234" s="109"/>
    </row>
    <row r="7235" spans="2:2" x14ac:dyDescent="0.2">
      <c r="B7235" s="109"/>
    </row>
    <row r="7236" spans="2:2" x14ac:dyDescent="0.2">
      <c r="B7236" s="109"/>
    </row>
    <row r="7237" spans="2:2" x14ac:dyDescent="0.2">
      <c r="B7237" s="109"/>
    </row>
    <row r="7238" spans="2:2" x14ac:dyDescent="0.2">
      <c r="B7238" s="109"/>
    </row>
    <row r="7239" spans="2:2" x14ac:dyDescent="0.2">
      <c r="B7239" s="109"/>
    </row>
    <row r="7240" spans="2:2" x14ac:dyDescent="0.2">
      <c r="B7240" s="109"/>
    </row>
    <row r="7241" spans="2:2" x14ac:dyDescent="0.2">
      <c r="B7241" s="109"/>
    </row>
    <row r="7242" spans="2:2" x14ac:dyDescent="0.2">
      <c r="B7242" s="109"/>
    </row>
    <row r="7243" spans="2:2" x14ac:dyDescent="0.2">
      <c r="B7243" s="109"/>
    </row>
    <row r="7244" spans="2:2" x14ac:dyDescent="0.2">
      <c r="B7244" s="109"/>
    </row>
    <row r="7245" spans="2:2" x14ac:dyDescent="0.2">
      <c r="B7245" s="109"/>
    </row>
    <row r="7246" spans="2:2" x14ac:dyDescent="0.2">
      <c r="B7246" s="109"/>
    </row>
    <row r="7247" spans="2:2" x14ac:dyDescent="0.2">
      <c r="B7247" s="109"/>
    </row>
    <row r="7248" spans="2:2" x14ac:dyDescent="0.2">
      <c r="B7248" s="109"/>
    </row>
    <row r="7249" spans="2:2" x14ac:dyDescent="0.2">
      <c r="B7249" s="109"/>
    </row>
    <row r="7250" spans="2:2" x14ac:dyDescent="0.2">
      <c r="B7250" s="109"/>
    </row>
    <row r="7251" spans="2:2" x14ac:dyDescent="0.2">
      <c r="B7251" s="109"/>
    </row>
    <row r="7252" spans="2:2" x14ac:dyDescent="0.2">
      <c r="B7252" s="109"/>
    </row>
    <row r="7253" spans="2:2" x14ac:dyDescent="0.2">
      <c r="B7253" s="109"/>
    </row>
    <row r="7254" spans="2:2" x14ac:dyDescent="0.2">
      <c r="B7254" s="109"/>
    </row>
    <row r="7255" spans="2:2" x14ac:dyDescent="0.2">
      <c r="B7255" s="109"/>
    </row>
    <row r="7256" spans="2:2" x14ac:dyDescent="0.2">
      <c r="B7256" s="109"/>
    </row>
    <row r="7257" spans="2:2" x14ac:dyDescent="0.2">
      <c r="B7257" s="109"/>
    </row>
    <row r="7258" spans="2:2" x14ac:dyDescent="0.2">
      <c r="B7258" s="109"/>
    </row>
    <row r="7259" spans="2:2" x14ac:dyDescent="0.2">
      <c r="B7259" s="109"/>
    </row>
    <row r="7260" spans="2:2" x14ac:dyDescent="0.2">
      <c r="B7260" s="109"/>
    </row>
    <row r="7261" spans="2:2" x14ac:dyDescent="0.2">
      <c r="B7261" s="109"/>
    </row>
    <row r="7262" spans="2:2" x14ac:dyDescent="0.2">
      <c r="B7262" s="109"/>
    </row>
    <row r="7263" spans="2:2" x14ac:dyDescent="0.2">
      <c r="B7263" s="109"/>
    </row>
    <row r="7264" spans="2:2" x14ac:dyDescent="0.2">
      <c r="B7264" s="109"/>
    </row>
    <row r="7265" spans="2:2" x14ac:dyDescent="0.2">
      <c r="B7265" s="109"/>
    </row>
    <row r="7266" spans="2:2" x14ac:dyDescent="0.2">
      <c r="B7266" s="109"/>
    </row>
    <row r="7267" spans="2:2" x14ac:dyDescent="0.2">
      <c r="B7267" s="109"/>
    </row>
    <row r="7268" spans="2:2" x14ac:dyDescent="0.2">
      <c r="B7268" s="109"/>
    </row>
    <row r="7269" spans="2:2" x14ac:dyDescent="0.2">
      <c r="B7269" s="109"/>
    </row>
    <row r="7270" spans="2:2" x14ac:dyDescent="0.2">
      <c r="B7270" s="109"/>
    </row>
    <row r="7271" spans="2:2" x14ac:dyDescent="0.2">
      <c r="B7271" s="109"/>
    </row>
    <row r="7272" spans="2:2" x14ac:dyDescent="0.2">
      <c r="B7272" s="109"/>
    </row>
    <row r="7273" spans="2:2" x14ac:dyDescent="0.2">
      <c r="B7273" s="109"/>
    </row>
    <row r="7274" spans="2:2" x14ac:dyDescent="0.2">
      <c r="B7274" s="109"/>
    </row>
    <row r="7275" spans="2:2" x14ac:dyDescent="0.2">
      <c r="B7275" s="109"/>
    </row>
    <row r="7276" spans="2:2" x14ac:dyDescent="0.2">
      <c r="B7276" s="109"/>
    </row>
    <row r="7277" spans="2:2" x14ac:dyDescent="0.2">
      <c r="B7277" s="109"/>
    </row>
    <row r="7278" spans="2:2" x14ac:dyDescent="0.2">
      <c r="B7278" s="109"/>
    </row>
    <row r="7279" spans="2:2" x14ac:dyDescent="0.2">
      <c r="B7279" s="109"/>
    </row>
    <row r="7280" spans="2:2" x14ac:dyDescent="0.2">
      <c r="B7280" s="109"/>
    </row>
    <row r="7281" spans="2:2" x14ac:dyDescent="0.2">
      <c r="B7281" s="109"/>
    </row>
    <row r="7282" spans="2:2" x14ac:dyDescent="0.2">
      <c r="B7282" s="109"/>
    </row>
    <row r="7283" spans="2:2" x14ac:dyDescent="0.2">
      <c r="B7283" s="109"/>
    </row>
    <row r="7284" spans="2:2" x14ac:dyDescent="0.2">
      <c r="B7284" s="109"/>
    </row>
    <row r="7285" spans="2:2" x14ac:dyDescent="0.2">
      <c r="B7285" s="109"/>
    </row>
    <row r="7286" spans="2:2" x14ac:dyDescent="0.2">
      <c r="B7286" s="109"/>
    </row>
    <row r="7287" spans="2:2" x14ac:dyDescent="0.2">
      <c r="B7287" s="109"/>
    </row>
    <row r="7288" spans="2:2" x14ac:dyDescent="0.2">
      <c r="B7288" s="109"/>
    </row>
    <row r="7289" spans="2:2" x14ac:dyDescent="0.2">
      <c r="B7289" s="109"/>
    </row>
    <row r="7290" spans="2:2" x14ac:dyDescent="0.2">
      <c r="B7290" s="109"/>
    </row>
    <row r="7291" spans="2:2" x14ac:dyDescent="0.2">
      <c r="B7291" s="109"/>
    </row>
    <row r="7292" spans="2:2" x14ac:dyDescent="0.2">
      <c r="B7292" s="109"/>
    </row>
    <row r="7293" spans="2:2" x14ac:dyDescent="0.2">
      <c r="B7293" s="109"/>
    </row>
    <row r="7294" spans="2:2" x14ac:dyDescent="0.2">
      <c r="B7294" s="109"/>
    </row>
    <row r="7295" spans="2:2" x14ac:dyDescent="0.2">
      <c r="B7295" s="109"/>
    </row>
    <row r="7296" spans="2:2" x14ac:dyDescent="0.2">
      <c r="B7296" s="109"/>
    </row>
    <row r="7297" spans="2:2" x14ac:dyDescent="0.2">
      <c r="B7297" s="109"/>
    </row>
    <row r="7298" spans="2:2" x14ac:dyDescent="0.2">
      <c r="B7298" s="109"/>
    </row>
    <row r="7299" spans="2:2" x14ac:dyDescent="0.2">
      <c r="B7299" s="109"/>
    </row>
    <row r="7300" spans="2:2" x14ac:dyDescent="0.2">
      <c r="B7300" s="109"/>
    </row>
    <row r="7301" spans="2:2" x14ac:dyDescent="0.2">
      <c r="B7301" s="109"/>
    </row>
    <row r="7302" spans="2:2" x14ac:dyDescent="0.2">
      <c r="B7302" s="109"/>
    </row>
    <row r="7303" spans="2:2" x14ac:dyDescent="0.2">
      <c r="B7303" s="109"/>
    </row>
    <row r="7304" spans="2:2" x14ac:dyDescent="0.2">
      <c r="B7304" s="109"/>
    </row>
    <row r="7305" spans="2:2" x14ac:dyDescent="0.2">
      <c r="B7305" s="109"/>
    </row>
    <row r="7306" spans="2:2" x14ac:dyDescent="0.2">
      <c r="B7306" s="109"/>
    </row>
    <row r="7307" spans="2:2" x14ac:dyDescent="0.2">
      <c r="B7307" s="109"/>
    </row>
    <row r="7308" spans="2:2" x14ac:dyDescent="0.2">
      <c r="B7308" s="109"/>
    </row>
    <row r="7309" spans="2:2" x14ac:dyDescent="0.2">
      <c r="B7309" s="109"/>
    </row>
    <row r="7310" spans="2:2" x14ac:dyDescent="0.2">
      <c r="B7310" s="109"/>
    </row>
    <row r="7311" spans="2:2" x14ac:dyDescent="0.2">
      <c r="B7311" s="109"/>
    </row>
    <row r="7312" spans="2:2" x14ac:dyDescent="0.2">
      <c r="B7312" s="109"/>
    </row>
    <row r="7313" spans="2:2" x14ac:dyDescent="0.2">
      <c r="B7313" s="109"/>
    </row>
    <row r="7314" spans="2:2" x14ac:dyDescent="0.2">
      <c r="B7314" s="109"/>
    </row>
    <row r="7315" spans="2:2" x14ac:dyDescent="0.2">
      <c r="B7315" s="109"/>
    </row>
    <row r="7316" spans="2:2" x14ac:dyDescent="0.2">
      <c r="B7316" s="109"/>
    </row>
    <row r="7317" spans="2:2" x14ac:dyDescent="0.2">
      <c r="B7317" s="109"/>
    </row>
    <row r="7318" spans="2:2" x14ac:dyDescent="0.2">
      <c r="B7318" s="109"/>
    </row>
    <row r="7319" spans="2:2" x14ac:dyDescent="0.2">
      <c r="B7319" s="109"/>
    </row>
    <row r="7320" spans="2:2" x14ac:dyDescent="0.2">
      <c r="B7320" s="109"/>
    </row>
    <row r="7321" spans="2:2" x14ac:dyDescent="0.2">
      <c r="B7321" s="109"/>
    </row>
    <row r="7322" spans="2:2" x14ac:dyDescent="0.2">
      <c r="B7322" s="109"/>
    </row>
    <row r="7323" spans="2:2" x14ac:dyDescent="0.2">
      <c r="B7323" s="109"/>
    </row>
    <row r="7324" spans="2:2" x14ac:dyDescent="0.2">
      <c r="B7324" s="109"/>
    </row>
    <row r="7325" spans="2:2" x14ac:dyDescent="0.2">
      <c r="B7325" s="109"/>
    </row>
    <row r="7326" spans="2:2" x14ac:dyDescent="0.2">
      <c r="B7326" s="109"/>
    </row>
    <row r="7327" spans="2:2" x14ac:dyDescent="0.2">
      <c r="B7327" s="109"/>
    </row>
    <row r="7328" spans="2:2" x14ac:dyDescent="0.2">
      <c r="B7328" s="109"/>
    </row>
    <row r="7329" spans="2:2" x14ac:dyDescent="0.2">
      <c r="B7329" s="109"/>
    </row>
    <row r="7330" spans="2:2" x14ac:dyDescent="0.2">
      <c r="B7330" s="109"/>
    </row>
    <row r="7331" spans="2:2" x14ac:dyDescent="0.2">
      <c r="B7331" s="109"/>
    </row>
    <row r="7332" spans="2:2" x14ac:dyDescent="0.2">
      <c r="B7332" s="109"/>
    </row>
    <row r="7333" spans="2:2" x14ac:dyDescent="0.2">
      <c r="B7333" s="109"/>
    </row>
    <row r="7334" spans="2:2" x14ac:dyDescent="0.2">
      <c r="B7334" s="109"/>
    </row>
    <row r="7335" spans="2:2" x14ac:dyDescent="0.2">
      <c r="B7335" s="109"/>
    </row>
    <row r="7336" spans="2:2" x14ac:dyDescent="0.2">
      <c r="B7336" s="109"/>
    </row>
    <row r="7337" spans="2:2" x14ac:dyDescent="0.2">
      <c r="B7337" s="109"/>
    </row>
    <row r="7338" spans="2:2" x14ac:dyDescent="0.2">
      <c r="B7338" s="109"/>
    </row>
    <row r="7339" spans="2:2" x14ac:dyDescent="0.2">
      <c r="B7339" s="109"/>
    </row>
    <row r="7340" spans="2:2" x14ac:dyDescent="0.2">
      <c r="B7340" s="109"/>
    </row>
    <row r="7341" spans="2:2" x14ac:dyDescent="0.2">
      <c r="B7341" s="109"/>
    </row>
    <row r="7342" spans="2:2" x14ac:dyDescent="0.2">
      <c r="B7342" s="109"/>
    </row>
    <row r="7343" spans="2:2" x14ac:dyDescent="0.2">
      <c r="B7343" s="109"/>
    </row>
    <row r="7344" spans="2:2" x14ac:dyDescent="0.2">
      <c r="B7344" s="109"/>
    </row>
    <row r="7345" spans="2:2" x14ac:dyDescent="0.2">
      <c r="B7345" s="109"/>
    </row>
    <row r="7346" spans="2:2" x14ac:dyDescent="0.2">
      <c r="B7346" s="109"/>
    </row>
    <row r="7347" spans="2:2" x14ac:dyDescent="0.2">
      <c r="B7347" s="109"/>
    </row>
    <row r="7348" spans="2:2" x14ac:dyDescent="0.2">
      <c r="B7348" s="109"/>
    </row>
    <row r="7349" spans="2:2" x14ac:dyDescent="0.2">
      <c r="B7349" s="109"/>
    </row>
    <row r="7350" spans="2:2" x14ac:dyDescent="0.2">
      <c r="B7350" s="109"/>
    </row>
    <row r="7351" spans="2:2" x14ac:dyDescent="0.2">
      <c r="B7351" s="109"/>
    </row>
    <row r="7352" spans="2:2" x14ac:dyDescent="0.2">
      <c r="B7352" s="109"/>
    </row>
    <row r="7353" spans="2:2" x14ac:dyDescent="0.2">
      <c r="B7353" s="109"/>
    </row>
    <row r="7354" spans="2:2" x14ac:dyDescent="0.2">
      <c r="B7354" s="109"/>
    </row>
    <row r="7355" spans="2:2" x14ac:dyDescent="0.2">
      <c r="B7355" s="109"/>
    </row>
    <row r="7356" spans="2:2" x14ac:dyDescent="0.2">
      <c r="B7356" s="109"/>
    </row>
    <row r="7357" spans="2:2" x14ac:dyDescent="0.2">
      <c r="B7357" s="109"/>
    </row>
    <row r="7358" spans="2:2" x14ac:dyDescent="0.2">
      <c r="B7358" s="109"/>
    </row>
    <row r="7359" spans="2:2" x14ac:dyDescent="0.2">
      <c r="B7359" s="109"/>
    </row>
    <row r="7360" spans="2:2" x14ac:dyDescent="0.2">
      <c r="B7360" s="109"/>
    </row>
    <row r="7361" spans="2:2" x14ac:dyDescent="0.2">
      <c r="B7361" s="109"/>
    </row>
    <row r="7362" spans="2:2" x14ac:dyDescent="0.2">
      <c r="B7362" s="109"/>
    </row>
    <row r="7363" spans="2:2" x14ac:dyDescent="0.2">
      <c r="B7363" s="109"/>
    </row>
    <row r="7364" spans="2:2" x14ac:dyDescent="0.2">
      <c r="B7364" s="109"/>
    </row>
    <row r="7365" spans="2:2" x14ac:dyDescent="0.2">
      <c r="B7365" s="109"/>
    </row>
    <row r="7366" spans="2:2" x14ac:dyDescent="0.2">
      <c r="B7366" s="109"/>
    </row>
    <row r="7367" spans="2:2" x14ac:dyDescent="0.2">
      <c r="B7367" s="109"/>
    </row>
    <row r="7368" spans="2:2" x14ac:dyDescent="0.2">
      <c r="B7368" s="109"/>
    </row>
    <row r="7369" spans="2:2" x14ac:dyDescent="0.2">
      <c r="B7369" s="109"/>
    </row>
    <row r="7370" spans="2:2" x14ac:dyDescent="0.2">
      <c r="B7370" s="109"/>
    </row>
    <row r="7371" spans="2:2" x14ac:dyDescent="0.2">
      <c r="B7371" s="109"/>
    </row>
    <row r="7372" spans="2:2" x14ac:dyDescent="0.2">
      <c r="B7372" s="109"/>
    </row>
    <row r="7373" spans="2:2" x14ac:dyDescent="0.2">
      <c r="B7373" s="109"/>
    </row>
    <row r="7374" spans="2:2" x14ac:dyDescent="0.2">
      <c r="B7374" s="109"/>
    </row>
    <row r="7375" spans="2:2" x14ac:dyDescent="0.2">
      <c r="B7375" s="109"/>
    </row>
    <row r="7376" spans="2:2" x14ac:dyDescent="0.2">
      <c r="B7376" s="109"/>
    </row>
    <row r="7377" spans="2:2" x14ac:dyDescent="0.2">
      <c r="B7377" s="109"/>
    </row>
    <row r="7378" spans="2:2" x14ac:dyDescent="0.2">
      <c r="B7378" s="109"/>
    </row>
    <row r="7379" spans="2:2" x14ac:dyDescent="0.2">
      <c r="B7379" s="109"/>
    </row>
    <row r="7380" spans="2:2" x14ac:dyDescent="0.2">
      <c r="B7380" s="109"/>
    </row>
    <row r="7381" spans="2:2" x14ac:dyDescent="0.2">
      <c r="B7381" s="109"/>
    </row>
    <row r="7382" spans="2:2" x14ac:dyDescent="0.2">
      <c r="B7382" s="109"/>
    </row>
    <row r="7383" spans="2:2" x14ac:dyDescent="0.2">
      <c r="B7383" s="109"/>
    </row>
    <row r="7384" spans="2:2" x14ac:dyDescent="0.2">
      <c r="B7384" s="109"/>
    </row>
    <row r="7385" spans="2:2" x14ac:dyDescent="0.2">
      <c r="B7385" s="109"/>
    </row>
    <row r="7386" spans="2:2" x14ac:dyDescent="0.2">
      <c r="B7386" s="109"/>
    </row>
    <row r="7387" spans="2:2" x14ac:dyDescent="0.2">
      <c r="B7387" s="109"/>
    </row>
    <row r="7388" spans="2:2" x14ac:dyDescent="0.2">
      <c r="B7388" s="109"/>
    </row>
    <row r="7389" spans="2:2" x14ac:dyDescent="0.2">
      <c r="B7389" s="109"/>
    </row>
    <row r="7390" spans="2:2" x14ac:dyDescent="0.2">
      <c r="B7390" s="109"/>
    </row>
    <row r="7391" spans="2:2" x14ac:dyDescent="0.2">
      <c r="B7391" s="109"/>
    </row>
    <row r="7392" spans="2:2" x14ac:dyDescent="0.2">
      <c r="B7392" s="109"/>
    </row>
    <row r="7393" spans="2:2" x14ac:dyDescent="0.2">
      <c r="B7393" s="109"/>
    </row>
    <row r="7394" spans="2:2" x14ac:dyDescent="0.2">
      <c r="B7394" s="109"/>
    </row>
    <row r="7395" spans="2:2" x14ac:dyDescent="0.2">
      <c r="B7395" s="109"/>
    </row>
    <row r="7396" spans="2:2" x14ac:dyDescent="0.2">
      <c r="B7396" s="109"/>
    </row>
    <row r="7397" spans="2:2" x14ac:dyDescent="0.2">
      <c r="B7397" s="109"/>
    </row>
    <row r="7398" spans="2:2" x14ac:dyDescent="0.2">
      <c r="B7398" s="109"/>
    </row>
    <row r="7399" spans="2:2" x14ac:dyDescent="0.2">
      <c r="B7399" s="109"/>
    </row>
    <row r="7400" spans="2:2" x14ac:dyDescent="0.2">
      <c r="B7400" s="109"/>
    </row>
    <row r="7401" spans="2:2" x14ac:dyDescent="0.2">
      <c r="B7401" s="109"/>
    </row>
    <row r="7402" spans="2:2" x14ac:dyDescent="0.2">
      <c r="B7402" s="109"/>
    </row>
    <row r="7403" spans="2:2" x14ac:dyDescent="0.2">
      <c r="B7403" s="109"/>
    </row>
    <row r="7404" spans="2:2" x14ac:dyDescent="0.2">
      <c r="B7404" s="109"/>
    </row>
    <row r="7405" spans="2:2" x14ac:dyDescent="0.2">
      <c r="B7405" s="109"/>
    </row>
    <row r="7406" spans="2:2" x14ac:dyDescent="0.2">
      <c r="B7406" s="109"/>
    </row>
    <row r="7407" spans="2:2" x14ac:dyDescent="0.2">
      <c r="B7407" s="109"/>
    </row>
    <row r="7408" spans="2:2" x14ac:dyDescent="0.2">
      <c r="B7408" s="109"/>
    </row>
    <row r="7409" spans="2:2" x14ac:dyDescent="0.2">
      <c r="B7409" s="109"/>
    </row>
    <row r="7410" spans="2:2" x14ac:dyDescent="0.2">
      <c r="B7410" s="109"/>
    </row>
    <row r="7411" spans="2:2" x14ac:dyDescent="0.2">
      <c r="B7411" s="109"/>
    </row>
    <row r="7412" spans="2:2" x14ac:dyDescent="0.2">
      <c r="B7412" s="109"/>
    </row>
    <row r="7413" spans="2:2" x14ac:dyDescent="0.2">
      <c r="B7413" s="109"/>
    </row>
    <row r="7414" spans="2:2" x14ac:dyDescent="0.2">
      <c r="B7414" s="109"/>
    </row>
    <row r="7415" spans="2:2" x14ac:dyDescent="0.2">
      <c r="B7415" s="109"/>
    </row>
    <row r="7416" spans="2:2" x14ac:dyDescent="0.2">
      <c r="B7416" s="109"/>
    </row>
    <row r="7417" spans="2:2" x14ac:dyDescent="0.2">
      <c r="B7417" s="109"/>
    </row>
    <row r="7418" spans="2:2" x14ac:dyDescent="0.2">
      <c r="B7418" s="109"/>
    </row>
    <row r="7419" spans="2:2" x14ac:dyDescent="0.2">
      <c r="B7419" s="109"/>
    </row>
    <row r="7420" spans="2:2" x14ac:dyDescent="0.2">
      <c r="B7420" s="109"/>
    </row>
    <row r="7421" spans="2:2" x14ac:dyDescent="0.2">
      <c r="B7421" s="109"/>
    </row>
    <row r="7422" spans="2:2" x14ac:dyDescent="0.2">
      <c r="B7422" s="109"/>
    </row>
    <row r="7423" spans="2:2" x14ac:dyDescent="0.2">
      <c r="B7423" s="109"/>
    </row>
    <row r="7424" spans="2:2" x14ac:dyDescent="0.2">
      <c r="B7424" s="109"/>
    </row>
    <row r="7425" spans="2:2" x14ac:dyDescent="0.2">
      <c r="B7425" s="109"/>
    </row>
    <row r="7426" spans="2:2" x14ac:dyDescent="0.2">
      <c r="B7426" s="109"/>
    </row>
    <row r="7427" spans="2:2" x14ac:dyDescent="0.2">
      <c r="B7427" s="109"/>
    </row>
    <row r="7428" spans="2:2" x14ac:dyDescent="0.2">
      <c r="B7428" s="109"/>
    </row>
    <row r="7429" spans="2:2" x14ac:dyDescent="0.2">
      <c r="B7429" s="109"/>
    </row>
    <row r="7430" spans="2:2" x14ac:dyDescent="0.2">
      <c r="B7430" s="109"/>
    </row>
    <row r="7431" spans="2:2" x14ac:dyDescent="0.2">
      <c r="B7431" s="109"/>
    </row>
    <row r="7432" spans="2:2" x14ac:dyDescent="0.2">
      <c r="B7432" s="109"/>
    </row>
    <row r="7433" spans="2:2" x14ac:dyDescent="0.2">
      <c r="B7433" s="109"/>
    </row>
    <row r="7434" spans="2:2" x14ac:dyDescent="0.2">
      <c r="B7434" s="109"/>
    </row>
    <row r="7435" spans="2:2" x14ac:dyDescent="0.2">
      <c r="B7435" s="109"/>
    </row>
    <row r="7436" spans="2:2" x14ac:dyDescent="0.2">
      <c r="B7436" s="109"/>
    </row>
    <row r="7437" spans="2:2" x14ac:dyDescent="0.2">
      <c r="B7437" s="109"/>
    </row>
    <row r="7438" spans="2:2" x14ac:dyDescent="0.2">
      <c r="B7438" s="109"/>
    </row>
    <row r="7439" spans="2:2" x14ac:dyDescent="0.2">
      <c r="B7439" s="109"/>
    </row>
    <row r="7440" spans="2:2" x14ac:dyDescent="0.2">
      <c r="B7440" s="109"/>
    </row>
    <row r="7441" spans="2:2" x14ac:dyDescent="0.2">
      <c r="B7441" s="109"/>
    </row>
    <row r="7442" spans="2:2" x14ac:dyDescent="0.2">
      <c r="B7442" s="109"/>
    </row>
    <row r="7443" spans="2:2" x14ac:dyDescent="0.2">
      <c r="B7443" s="109"/>
    </row>
    <row r="7444" spans="2:2" x14ac:dyDescent="0.2">
      <c r="B7444" s="109"/>
    </row>
    <row r="7445" spans="2:2" x14ac:dyDescent="0.2">
      <c r="B7445" s="109"/>
    </row>
    <row r="7446" spans="2:2" x14ac:dyDescent="0.2">
      <c r="B7446" s="109"/>
    </row>
    <row r="7447" spans="2:2" x14ac:dyDescent="0.2">
      <c r="B7447" s="109"/>
    </row>
    <row r="7448" spans="2:2" x14ac:dyDescent="0.2">
      <c r="B7448" s="109"/>
    </row>
    <row r="7449" spans="2:2" x14ac:dyDescent="0.2">
      <c r="B7449" s="109"/>
    </row>
    <row r="7450" spans="2:2" x14ac:dyDescent="0.2">
      <c r="B7450" s="109"/>
    </row>
    <row r="7451" spans="2:2" x14ac:dyDescent="0.2">
      <c r="B7451" s="109"/>
    </row>
    <row r="7452" spans="2:2" x14ac:dyDescent="0.2">
      <c r="B7452" s="109"/>
    </row>
    <row r="7453" spans="2:2" x14ac:dyDescent="0.2">
      <c r="B7453" s="109"/>
    </row>
    <row r="7454" spans="2:2" x14ac:dyDescent="0.2">
      <c r="B7454" s="109"/>
    </row>
    <row r="7455" spans="2:2" x14ac:dyDescent="0.2">
      <c r="B7455" s="109"/>
    </row>
    <row r="7456" spans="2:2" x14ac:dyDescent="0.2">
      <c r="B7456" s="109"/>
    </row>
    <row r="7457" spans="2:2" x14ac:dyDescent="0.2">
      <c r="B7457" s="109"/>
    </row>
    <row r="7458" spans="2:2" x14ac:dyDescent="0.2">
      <c r="B7458" s="109"/>
    </row>
    <row r="7459" spans="2:2" x14ac:dyDescent="0.2">
      <c r="B7459" s="109"/>
    </row>
    <row r="7460" spans="2:2" x14ac:dyDescent="0.2">
      <c r="B7460" s="109"/>
    </row>
    <row r="7461" spans="2:2" x14ac:dyDescent="0.2">
      <c r="B7461" s="109"/>
    </row>
    <row r="7462" spans="2:2" x14ac:dyDescent="0.2">
      <c r="B7462" s="109"/>
    </row>
    <row r="7463" spans="2:2" x14ac:dyDescent="0.2">
      <c r="B7463" s="109"/>
    </row>
    <row r="7464" spans="2:2" x14ac:dyDescent="0.2">
      <c r="B7464" s="109"/>
    </row>
    <row r="7465" spans="2:2" x14ac:dyDescent="0.2">
      <c r="B7465" s="109"/>
    </row>
    <row r="7466" spans="2:2" x14ac:dyDescent="0.2">
      <c r="B7466" s="109"/>
    </row>
    <row r="7467" spans="2:2" x14ac:dyDescent="0.2">
      <c r="B7467" s="109"/>
    </row>
    <row r="7468" spans="2:2" x14ac:dyDescent="0.2">
      <c r="B7468" s="109"/>
    </row>
    <row r="7469" spans="2:2" x14ac:dyDescent="0.2">
      <c r="B7469" s="109"/>
    </row>
    <row r="7470" spans="2:2" x14ac:dyDescent="0.2">
      <c r="B7470" s="109"/>
    </row>
    <row r="7471" spans="2:2" x14ac:dyDescent="0.2">
      <c r="B7471" s="109"/>
    </row>
    <row r="7472" spans="2:2" x14ac:dyDescent="0.2">
      <c r="B7472" s="109"/>
    </row>
    <row r="7473" spans="2:2" x14ac:dyDescent="0.2">
      <c r="B7473" s="109"/>
    </row>
    <row r="7474" spans="2:2" x14ac:dyDescent="0.2">
      <c r="B7474" s="109"/>
    </row>
    <row r="7475" spans="2:2" x14ac:dyDescent="0.2">
      <c r="B7475" s="109"/>
    </row>
    <row r="7476" spans="2:2" x14ac:dyDescent="0.2">
      <c r="B7476" s="109"/>
    </row>
    <row r="7477" spans="2:2" x14ac:dyDescent="0.2">
      <c r="B7477" s="109"/>
    </row>
    <row r="7478" spans="2:2" x14ac:dyDescent="0.2">
      <c r="B7478" s="109"/>
    </row>
    <row r="7479" spans="2:2" x14ac:dyDescent="0.2">
      <c r="B7479" s="109"/>
    </row>
    <row r="7480" spans="2:2" x14ac:dyDescent="0.2">
      <c r="B7480" s="109"/>
    </row>
    <row r="7481" spans="2:2" x14ac:dyDescent="0.2">
      <c r="B7481" s="109"/>
    </row>
    <row r="7482" spans="2:2" x14ac:dyDescent="0.2">
      <c r="B7482" s="109"/>
    </row>
    <row r="7483" spans="2:2" x14ac:dyDescent="0.2">
      <c r="B7483" s="109"/>
    </row>
    <row r="7484" spans="2:2" x14ac:dyDescent="0.2">
      <c r="B7484" s="109"/>
    </row>
    <row r="7485" spans="2:2" x14ac:dyDescent="0.2">
      <c r="B7485" s="109"/>
    </row>
    <row r="7486" spans="2:2" x14ac:dyDescent="0.2">
      <c r="B7486" s="109"/>
    </row>
    <row r="7487" spans="2:2" x14ac:dyDescent="0.2">
      <c r="B7487" s="109"/>
    </row>
    <row r="7488" spans="2:2" x14ac:dyDescent="0.2">
      <c r="B7488" s="109"/>
    </row>
    <row r="7489" spans="2:2" x14ac:dyDescent="0.2">
      <c r="B7489" s="109"/>
    </row>
    <row r="7490" spans="2:2" x14ac:dyDescent="0.2">
      <c r="B7490" s="109"/>
    </row>
    <row r="7491" spans="2:2" x14ac:dyDescent="0.2">
      <c r="B7491" s="109"/>
    </row>
    <row r="7492" spans="2:2" x14ac:dyDescent="0.2">
      <c r="B7492" s="109"/>
    </row>
    <row r="7493" spans="2:2" x14ac:dyDescent="0.2">
      <c r="B7493" s="109"/>
    </row>
    <row r="7494" spans="2:2" x14ac:dyDescent="0.2">
      <c r="B7494" s="109"/>
    </row>
    <row r="7495" spans="2:2" x14ac:dyDescent="0.2">
      <c r="B7495" s="109"/>
    </row>
    <row r="7496" spans="2:2" x14ac:dyDescent="0.2">
      <c r="B7496" s="109"/>
    </row>
    <row r="7497" spans="2:2" x14ac:dyDescent="0.2">
      <c r="B7497" s="109"/>
    </row>
    <row r="7498" spans="2:2" x14ac:dyDescent="0.2">
      <c r="B7498" s="109"/>
    </row>
    <row r="7499" spans="2:2" x14ac:dyDescent="0.2">
      <c r="B7499" s="109"/>
    </row>
    <row r="7500" spans="2:2" x14ac:dyDescent="0.2">
      <c r="B7500" s="109"/>
    </row>
    <row r="7501" spans="2:2" x14ac:dyDescent="0.2">
      <c r="B7501" s="109"/>
    </row>
    <row r="7502" spans="2:2" x14ac:dyDescent="0.2">
      <c r="B7502" s="109"/>
    </row>
    <row r="7503" spans="2:2" x14ac:dyDescent="0.2">
      <c r="B7503" s="109"/>
    </row>
    <row r="7504" spans="2:2" x14ac:dyDescent="0.2">
      <c r="B7504" s="109"/>
    </row>
    <row r="7505" spans="2:2" x14ac:dyDescent="0.2">
      <c r="B7505" s="109"/>
    </row>
    <row r="7506" spans="2:2" x14ac:dyDescent="0.2">
      <c r="B7506" s="109"/>
    </row>
    <row r="7507" spans="2:2" x14ac:dyDescent="0.2">
      <c r="B7507" s="109"/>
    </row>
    <row r="7508" spans="2:2" x14ac:dyDescent="0.2">
      <c r="B7508" s="109"/>
    </row>
    <row r="7509" spans="2:2" x14ac:dyDescent="0.2">
      <c r="B7509" s="109"/>
    </row>
    <row r="7510" spans="2:2" x14ac:dyDescent="0.2">
      <c r="B7510" s="109"/>
    </row>
    <row r="7511" spans="2:2" x14ac:dyDescent="0.2">
      <c r="B7511" s="109"/>
    </row>
    <row r="7512" spans="2:2" x14ac:dyDescent="0.2">
      <c r="B7512" s="109"/>
    </row>
    <row r="7513" spans="2:2" x14ac:dyDescent="0.2">
      <c r="B7513" s="109"/>
    </row>
    <row r="7514" spans="2:2" x14ac:dyDescent="0.2">
      <c r="B7514" s="109"/>
    </row>
    <row r="7515" spans="2:2" x14ac:dyDescent="0.2">
      <c r="B7515" s="109"/>
    </row>
    <row r="7516" spans="2:2" x14ac:dyDescent="0.2">
      <c r="B7516" s="109"/>
    </row>
    <row r="7517" spans="2:2" x14ac:dyDescent="0.2">
      <c r="B7517" s="109"/>
    </row>
    <row r="7518" spans="2:2" x14ac:dyDescent="0.2">
      <c r="B7518" s="109"/>
    </row>
    <row r="7519" spans="2:2" x14ac:dyDescent="0.2">
      <c r="B7519" s="109"/>
    </row>
    <row r="7520" spans="2:2" x14ac:dyDescent="0.2">
      <c r="B7520" s="109"/>
    </row>
    <row r="7521" spans="2:2" x14ac:dyDescent="0.2">
      <c r="B7521" s="109"/>
    </row>
    <row r="7522" spans="2:2" x14ac:dyDescent="0.2">
      <c r="B7522" s="109"/>
    </row>
    <row r="7523" spans="2:2" x14ac:dyDescent="0.2">
      <c r="B7523" s="109"/>
    </row>
    <row r="7524" spans="2:2" x14ac:dyDescent="0.2">
      <c r="B7524" s="109"/>
    </row>
    <row r="7525" spans="2:2" x14ac:dyDescent="0.2">
      <c r="B7525" s="109"/>
    </row>
    <row r="7526" spans="2:2" x14ac:dyDescent="0.2">
      <c r="B7526" s="109"/>
    </row>
    <row r="7527" spans="2:2" x14ac:dyDescent="0.2">
      <c r="B7527" s="109"/>
    </row>
    <row r="7528" spans="2:2" x14ac:dyDescent="0.2">
      <c r="B7528" s="109"/>
    </row>
    <row r="7529" spans="2:2" x14ac:dyDescent="0.2">
      <c r="B7529" s="109"/>
    </row>
    <row r="7530" spans="2:2" x14ac:dyDescent="0.2">
      <c r="B7530" s="109"/>
    </row>
    <row r="7531" spans="2:2" x14ac:dyDescent="0.2">
      <c r="B7531" s="109"/>
    </row>
    <row r="7532" spans="2:2" x14ac:dyDescent="0.2">
      <c r="B7532" s="109"/>
    </row>
    <row r="7533" spans="2:2" x14ac:dyDescent="0.2">
      <c r="B7533" s="109"/>
    </row>
    <row r="7534" spans="2:2" x14ac:dyDescent="0.2">
      <c r="B7534" s="109"/>
    </row>
    <row r="7535" spans="2:2" x14ac:dyDescent="0.2">
      <c r="B7535" s="109"/>
    </row>
    <row r="7536" spans="2:2" x14ac:dyDescent="0.2">
      <c r="B7536" s="109"/>
    </row>
    <row r="7537" spans="2:2" x14ac:dyDescent="0.2">
      <c r="B7537" s="109"/>
    </row>
    <row r="7538" spans="2:2" x14ac:dyDescent="0.2">
      <c r="B7538" s="109"/>
    </row>
    <row r="7539" spans="2:2" x14ac:dyDescent="0.2">
      <c r="B7539" s="109"/>
    </row>
    <row r="7540" spans="2:2" x14ac:dyDescent="0.2">
      <c r="B7540" s="109"/>
    </row>
    <row r="7541" spans="2:2" x14ac:dyDescent="0.2">
      <c r="B7541" s="109"/>
    </row>
    <row r="7542" spans="2:2" x14ac:dyDescent="0.2">
      <c r="B7542" s="109"/>
    </row>
    <row r="7543" spans="2:2" x14ac:dyDescent="0.2">
      <c r="B7543" s="109"/>
    </row>
    <row r="7544" spans="2:2" x14ac:dyDescent="0.2">
      <c r="B7544" s="109"/>
    </row>
    <row r="7545" spans="2:2" x14ac:dyDescent="0.2">
      <c r="B7545" s="109"/>
    </row>
    <row r="7546" spans="2:2" x14ac:dyDescent="0.2">
      <c r="B7546" s="109"/>
    </row>
    <row r="7547" spans="2:2" x14ac:dyDescent="0.2">
      <c r="B7547" s="109"/>
    </row>
    <row r="7548" spans="2:2" x14ac:dyDescent="0.2">
      <c r="B7548" s="109"/>
    </row>
    <row r="7549" spans="2:2" x14ac:dyDescent="0.2">
      <c r="B7549" s="109"/>
    </row>
    <row r="7550" spans="2:2" x14ac:dyDescent="0.2">
      <c r="B7550" s="109"/>
    </row>
    <row r="7551" spans="2:2" x14ac:dyDescent="0.2">
      <c r="B7551" s="109"/>
    </row>
    <row r="7552" spans="2:2" x14ac:dyDescent="0.2">
      <c r="B7552" s="109"/>
    </row>
    <row r="7553" spans="2:2" x14ac:dyDescent="0.2">
      <c r="B7553" s="109"/>
    </row>
    <row r="7554" spans="2:2" x14ac:dyDescent="0.2">
      <c r="B7554" s="109"/>
    </row>
    <row r="7555" spans="2:2" x14ac:dyDescent="0.2">
      <c r="B7555" s="109"/>
    </row>
    <row r="7556" spans="2:2" x14ac:dyDescent="0.2">
      <c r="B7556" s="109"/>
    </row>
    <row r="7557" spans="2:2" x14ac:dyDescent="0.2">
      <c r="B7557" s="109"/>
    </row>
    <row r="7558" spans="2:2" x14ac:dyDescent="0.2">
      <c r="B7558" s="109"/>
    </row>
    <row r="7559" spans="2:2" x14ac:dyDescent="0.2">
      <c r="B7559" s="109"/>
    </row>
    <row r="7560" spans="2:2" x14ac:dyDescent="0.2">
      <c r="B7560" s="109"/>
    </row>
    <row r="7561" spans="2:2" x14ac:dyDescent="0.2">
      <c r="B7561" s="109"/>
    </row>
    <row r="7562" spans="2:2" x14ac:dyDescent="0.2">
      <c r="B7562" s="109"/>
    </row>
    <row r="7563" spans="2:2" x14ac:dyDescent="0.2">
      <c r="B7563" s="109"/>
    </row>
    <row r="7564" spans="2:2" x14ac:dyDescent="0.2">
      <c r="B7564" s="109"/>
    </row>
    <row r="7565" spans="2:2" x14ac:dyDescent="0.2">
      <c r="B7565" s="109"/>
    </row>
    <row r="7566" spans="2:2" x14ac:dyDescent="0.2">
      <c r="B7566" s="109"/>
    </row>
    <row r="7567" spans="2:2" x14ac:dyDescent="0.2">
      <c r="B7567" s="109"/>
    </row>
    <row r="7568" spans="2:2" x14ac:dyDescent="0.2">
      <c r="B7568" s="109"/>
    </row>
    <row r="7569" spans="2:2" x14ac:dyDescent="0.2">
      <c r="B7569" s="109"/>
    </row>
    <row r="7570" spans="2:2" x14ac:dyDescent="0.2">
      <c r="B7570" s="109"/>
    </row>
    <row r="7571" spans="2:2" x14ac:dyDescent="0.2">
      <c r="B7571" s="109"/>
    </row>
    <row r="7572" spans="2:2" x14ac:dyDescent="0.2">
      <c r="B7572" s="109"/>
    </row>
    <row r="7573" spans="2:2" x14ac:dyDescent="0.2">
      <c r="B7573" s="109"/>
    </row>
    <row r="7574" spans="2:2" x14ac:dyDescent="0.2">
      <c r="B7574" s="109"/>
    </row>
    <row r="7575" spans="2:2" x14ac:dyDescent="0.2">
      <c r="B7575" s="109"/>
    </row>
    <row r="7576" spans="2:2" x14ac:dyDescent="0.2">
      <c r="B7576" s="109"/>
    </row>
    <row r="7577" spans="2:2" x14ac:dyDescent="0.2">
      <c r="B7577" s="109"/>
    </row>
    <row r="7578" spans="2:2" x14ac:dyDescent="0.2">
      <c r="B7578" s="109"/>
    </row>
    <row r="7579" spans="2:2" x14ac:dyDescent="0.2">
      <c r="B7579" s="109"/>
    </row>
    <row r="7580" spans="2:2" x14ac:dyDescent="0.2">
      <c r="B7580" s="109"/>
    </row>
    <row r="7581" spans="2:2" x14ac:dyDescent="0.2">
      <c r="B7581" s="109"/>
    </row>
    <row r="7582" spans="2:2" x14ac:dyDescent="0.2">
      <c r="B7582" s="109"/>
    </row>
    <row r="7583" spans="2:2" x14ac:dyDescent="0.2">
      <c r="B7583" s="109"/>
    </row>
    <row r="7584" spans="2:2" x14ac:dyDescent="0.2">
      <c r="B7584" s="109"/>
    </row>
    <row r="7585" spans="2:2" x14ac:dyDescent="0.2">
      <c r="B7585" s="109"/>
    </row>
    <row r="7586" spans="2:2" x14ac:dyDescent="0.2">
      <c r="B7586" s="109"/>
    </row>
    <row r="7587" spans="2:2" x14ac:dyDescent="0.2">
      <c r="B7587" s="109"/>
    </row>
    <row r="7588" spans="2:2" x14ac:dyDescent="0.2">
      <c r="B7588" s="109"/>
    </row>
    <row r="7589" spans="2:2" x14ac:dyDescent="0.2">
      <c r="B7589" s="109"/>
    </row>
    <row r="7590" spans="2:2" x14ac:dyDescent="0.2">
      <c r="B7590" s="109"/>
    </row>
    <row r="7591" spans="2:2" x14ac:dyDescent="0.2">
      <c r="B7591" s="109"/>
    </row>
    <row r="7592" spans="2:2" x14ac:dyDescent="0.2">
      <c r="B7592" s="109"/>
    </row>
    <row r="7593" spans="2:2" x14ac:dyDescent="0.2">
      <c r="B7593" s="109"/>
    </row>
    <row r="7594" spans="2:2" x14ac:dyDescent="0.2">
      <c r="B7594" s="109"/>
    </row>
    <row r="7595" spans="2:2" x14ac:dyDescent="0.2">
      <c r="B7595" s="109"/>
    </row>
    <row r="7596" spans="2:2" x14ac:dyDescent="0.2">
      <c r="B7596" s="109"/>
    </row>
    <row r="7597" spans="2:2" x14ac:dyDescent="0.2">
      <c r="B7597" s="109"/>
    </row>
    <row r="7598" spans="2:2" x14ac:dyDescent="0.2">
      <c r="B7598" s="109"/>
    </row>
    <row r="7599" spans="2:2" x14ac:dyDescent="0.2">
      <c r="B7599" s="109"/>
    </row>
    <row r="7600" spans="2:2" x14ac:dyDescent="0.2">
      <c r="B7600" s="109"/>
    </row>
    <row r="7601" spans="2:2" x14ac:dyDescent="0.2">
      <c r="B7601" s="109"/>
    </row>
    <row r="7602" spans="2:2" x14ac:dyDescent="0.2">
      <c r="B7602" s="109"/>
    </row>
    <row r="7603" spans="2:2" x14ac:dyDescent="0.2">
      <c r="B7603" s="109"/>
    </row>
    <row r="7604" spans="2:2" x14ac:dyDescent="0.2">
      <c r="B7604" s="109"/>
    </row>
    <row r="7605" spans="2:2" x14ac:dyDescent="0.2">
      <c r="B7605" s="109"/>
    </row>
    <row r="7606" spans="2:2" x14ac:dyDescent="0.2">
      <c r="B7606" s="109"/>
    </row>
    <row r="7607" spans="2:2" x14ac:dyDescent="0.2">
      <c r="B7607" s="109"/>
    </row>
    <row r="7608" spans="2:2" x14ac:dyDescent="0.2">
      <c r="B7608" s="109"/>
    </row>
    <row r="7609" spans="2:2" x14ac:dyDescent="0.2">
      <c r="B7609" s="109"/>
    </row>
    <row r="7610" spans="2:2" x14ac:dyDescent="0.2">
      <c r="B7610" s="109"/>
    </row>
    <row r="7611" spans="2:2" x14ac:dyDescent="0.2">
      <c r="B7611" s="109"/>
    </row>
    <row r="7612" spans="2:2" x14ac:dyDescent="0.2">
      <c r="B7612" s="109"/>
    </row>
    <row r="7613" spans="2:2" x14ac:dyDescent="0.2">
      <c r="B7613" s="109"/>
    </row>
    <row r="7614" spans="2:2" x14ac:dyDescent="0.2">
      <c r="B7614" s="109"/>
    </row>
    <row r="7615" spans="2:2" x14ac:dyDescent="0.2">
      <c r="B7615" s="109"/>
    </row>
    <row r="7616" spans="2:2" x14ac:dyDescent="0.2">
      <c r="B7616" s="109"/>
    </row>
    <row r="7617" spans="2:2" x14ac:dyDescent="0.2">
      <c r="B7617" s="109"/>
    </row>
    <row r="7618" spans="2:2" x14ac:dyDescent="0.2">
      <c r="B7618" s="109"/>
    </row>
    <row r="7619" spans="2:2" x14ac:dyDescent="0.2">
      <c r="B7619" s="109"/>
    </row>
    <row r="7620" spans="2:2" x14ac:dyDescent="0.2">
      <c r="B7620" s="109"/>
    </row>
    <row r="7621" spans="2:2" x14ac:dyDescent="0.2">
      <c r="B7621" s="109"/>
    </row>
    <row r="7622" spans="2:2" x14ac:dyDescent="0.2">
      <c r="B7622" s="109"/>
    </row>
    <row r="7623" spans="2:2" x14ac:dyDescent="0.2">
      <c r="B7623" s="109"/>
    </row>
    <row r="7624" spans="2:2" x14ac:dyDescent="0.2">
      <c r="B7624" s="109"/>
    </row>
    <row r="7625" spans="2:2" x14ac:dyDescent="0.2">
      <c r="B7625" s="109"/>
    </row>
    <row r="7626" spans="2:2" x14ac:dyDescent="0.2">
      <c r="B7626" s="109"/>
    </row>
    <row r="7627" spans="2:2" x14ac:dyDescent="0.2">
      <c r="B7627" s="109"/>
    </row>
    <row r="7628" spans="2:2" x14ac:dyDescent="0.2">
      <c r="B7628" s="109"/>
    </row>
    <row r="7629" spans="2:2" x14ac:dyDescent="0.2">
      <c r="B7629" s="109"/>
    </row>
    <row r="7630" spans="2:2" x14ac:dyDescent="0.2">
      <c r="B7630" s="109"/>
    </row>
    <row r="7631" spans="2:2" x14ac:dyDescent="0.2">
      <c r="B7631" s="109"/>
    </row>
    <row r="7632" spans="2:2" x14ac:dyDescent="0.2">
      <c r="B7632" s="109"/>
    </row>
    <row r="7633" spans="2:2" x14ac:dyDescent="0.2">
      <c r="B7633" s="109"/>
    </row>
    <row r="7634" spans="2:2" x14ac:dyDescent="0.2">
      <c r="B7634" s="109"/>
    </row>
    <row r="7635" spans="2:2" x14ac:dyDescent="0.2">
      <c r="B7635" s="109"/>
    </row>
    <row r="7636" spans="2:2" x14ac:dyDescent="0.2">
      <c r="B7636" s="109"/>
    </row>
    <row r="7637" spans="2:2" x14ac:dyDescent="0.2">
      <c r="B7637" s="109"/>
    </row>
    <row r="7638" spans="2:2" x14ac:dyDescent="0.2">
      <c r="B7638" s="109"/>
    </row>
    <row r="7639" spans="2:2" x14ac:dyDescent="0.2">
      <c r="B7639" s="109"/>
    </row>
    <row r="7640" spans="2:2" x14ac:dyDescent="0.2">
      <c r="B7640" s="109"/>
    </row>
    <row r="7641" spans="2:2" x14ac:dyDescent="0.2">
      <c r="B7641" s="109"/>
    </row>
    <row r="7642" spans="2:2" x14ac:dyDescent="0.2">
      <c r="B7642" s="109"/>
    </row>
    <row r="7643" spans="2:2" x14ac:dyDescent="0.2">
      <c r="B7643" s="109"/>
    </row>
    <row r="7644" spans="2:2" x14ac:dyDescent="0.2">
      <c r="B7644" s="109"/>
    </row>
    <row r="7645" spans="2:2" x14ac:dyDescent="0.2">
      <c r="B7645" s="109"/>
    </row>
    <row r="7646" spans="2:2" x14ac:dyDescent="0.2">
      <c r="B7646" s="109"/>
    </row>
    <row r="7647" spans="2:2" x14ac:dyDescent="0.2">
      <c r="B7647" s="109"/>
    </row>
    <row r="7648" spans="2:2" x14ac:dyDescent="0.2">
      <c r="B7648" s="109"/>
    </row>
    <row r="7649" spans="2:2" x14ac:dyDescent="0.2">
      <c r="B7649" s="109"/>
    </row>
    <row r="7650" spans="2:2" x14ac:dyDescent="0.2">
      <c r="B7650" s="109"/>
    </row>
    <row r="7651" spans="2:2" x14ac:dyDescent="0.2">
      <c r="B7651" s="109"/>
    </row>
    <row r="7652" spans="2:2" x14ac:dyDescent="0.2">
      <c r="B7652" s="109"/>
    </row>
    <row r="7653" spans="2:2" x14ac:dyDescent="0.2">
      <c r="B7653" s="109"/>
    </row>
    <row r="7654" spans="2:2" x14ac:dyDescent="0.2">
      <c r="B7654" s="109"/>
    </row>
    <row r="7655" spans="2:2" x14ac:dyDescent="0.2">
      <c r="B7655" s="109"/>
    </row>
    <row r="7656" spans="2:2" x14ac:dyDescent="0.2">
      <c r="B7656" s="109"/>
    </row>
    <row r="7657" spans="2:2" x14ac:dyDescent="0.2">
      <c r="B7657" s="109"/>
    </row>
    <row r="7658" spans="2:2" x14ac:dyDescent="0.2">
      <c r="B7658" s="109"/>
    </row>
    <row r="7659" spans="2:2" x14ac:dyDescent="0.2">
      <c r="B7659" s="109"/>
    </row>
    <row r="7660" spans="2:2" x14ac:dyDescent="0.2">
      <c r="B7660" s="109"/>
    </row>
    <row r="7661" spans="2:2" x14ac:dyDescent="0.2">
      <c r="B7661" s="109"/>
    </row>
    <row r="7662" spans="2:2" x14ac:dyDescent="0.2">
      <c r="B7662" s="109"/>
    </row>
    <row r="7663" spans="2:2" x14ac:dyDescent="0.2">
      <c r="B7663" s="109"/>
    </row>
    <row r="7664" spans="2:2" x14ac:dyDescent="0.2">
      <c r="B7664" s="109"/>
    </row>
    <row r="7665" spans="2:2" x14ac:dyDescent="0.2">
      <c r="B7665" s="109"/>
    </row>
    <row r="7666" spans="2:2" x14ac:dyDescent="0.2">
      <c r="B7666" s="109"/>
    </row>
    <row r="7667" spans="2:2" x14ac:dyDescent="0.2">
      <c r="B7667" s="109"/>
    </row>
    <row r="7668" spans="2:2" x14ac:dyDescent="0.2">
      <c r="B7668" s="109"/>
    </row>
    <row r="7669" spans="2:2" x14ac:dyDescent="0.2">
      <c r="B7669" s="109"/>
    </row>
    <row r="7670" spans="2:2" x14ac:dyDescent="0.2">
      <c r="B7670" s="109"/>
    </row>
    <row r="7671" spans="2:2" x14ac:dyDescent="0.2">
      <c r="B7671" s="109"/>
    </row>
    <row r="7672" spans="2:2" x14ac:dyDescent="0.2">
      <c r="B7672" s="109"/>
    </row>
    <row r="7673" spans="2:2" x14ac:dyDescent="0.2">
      <c r="B7673" s="109"/>
    </row>
    <row r="7674" spans="2:2" x14ac:dyDescent="0.2">
      <c r="B7674" s="109"/>
    </row>
    <row r="7675" spans="2:2" x14ac:dyDescent="0.2">
      <c r="B7675" s="109"/>
    </row>
    <row r="7676" spans="2:2" x14ac:dyDescent="0.2">
      <c r="B7676" s="109"/>
    </row>
    <row r="7677" spans="2:2" x14ac:dyDescent="0.2">
      <c r="B7677" s="109"/>
    </row>
    <row r="7678" spans="2:2" x14ac:dyDescent="0.2">
      <c r="B7678" s="109"/>
    </row>
    <row r="7679" spans="2:2" x14ac:dyDescent="0.2">
      <c r="B7679" s="109"/>
    </row>
    <row r="7680" spans="2:2" x14ac:dyDescent="0.2">
      <c r="B7680" s="109"/>
    </row>
    <row r="7681" spans="2:2" x14ac:dyDescent="0.2">
      <c r="B7681" s="109"/>
    </row>
    <row r="7682" spans="2:2" x14ac:dyDescent="0.2">
      <c r="B7682" s="109"/>
    </row>
    <row r="7683" spans="2:2" x14ac:dyDescent="0.2">
      <c r="B7683" s="109"/>
    </row>
    <row r="7684" spans="2:2" x14ac:dyDescent="0.2">
      <c r="B7684" s="109"/>
    </row>
    <row r="7685" spans="2:2" x14ac:dyDescent="0.2">
      <c r="B7685" s="109"/>
    </row>
    <row r="7686" spans="2:2" x14ac:dyDescent="0.2">
      <c r="B7686" s="109"/>
    </row>
    <row r="7687" spans="2:2" x14ac:dyDescent="0.2">
      <c r="B7687" s="109"/>
    </row>
    <row r="7688" spans="2:2" x14ac:dyDescent="0.2">
      <c r="B7688" s="109"/>
    </row>
    <row r="7689" spans="2:2" x14ac:dyDescent="0.2">
      <c r="B7689" s="109"/>
    </row>
    <row r="7690" spans="2:2" x14ac:dyDescent="0.2">
      <c r="B7690" s="109"/>
    </row>
    <row r="7691" spans="2:2" x14ac:dyDescent="0.2">
      <c r="B7691" s="109"/>
    </row>
    <row r="7692" spans="2:2" x14ac:dyDescent="0.2">
      <c r="B7692" s="109"/>
    </row>
    <row r="7693" spans="2:2" x14ac:dyDescent="0.2">
      <c r="B7693" s="109"/>
    </row>
    <row r="7694" spans="2:2" x14ac:dyDescent="0.2">
      <c r="B7694" s="109"/>
    </row>
    <row r="7695" spans="2:2" x14ac:dyDescent="0.2">
      <c r="B7695" s="109"/>
    </row>
    <row r="7696" spans="2:2" x14ac:dyDescent="0.2">
      <c r="B7696" s="109"/>
    </row>
    <row r="7697" spans="2:2" x14ac:dyDescent="0.2">
      <c r="B7697" s="109"/>
    </row>
    <row r="7698" spans="2:2" x14ac:dyDescent="0.2">
      <c r="B7698" s="109"/>
    </row>
    <row r="7699" spans="2:2" x14ac:dyDescent="0.2">
      <c r="B7699" s="109"/>
    </row>
    <row r="7700" spans="2:2" x14ac:dyDescent="0.2">
      <c r="B7700" s="109"/>
    </row>
    <row r="7701" spans="2:2" x14ac:dyDescent="0.2">
      <c r="B7701" s="109"/>
    </row>
    <row r="7702" spans="2:2" x14ac:dyDescent="0.2">
      <c r="B7702" s="109"/>
    </row>
    <row r="7703" spans="2:2" x14ac:dyDescent="0.2">
      <c r="B7703" s="109"/>
    </row>
    <row r="7704" spans="2:2" x14ac:dyDescent="0.2">
      <c r="B7704" s="109"/>
    </row>
    <row r="7705" spans="2:2" x14ac:dyDescent="0.2">
      <c r="B7705" s="109"/>
    </row>
    <row r="7706" spans="2:2" x14ac:dyDescent="0.2">
      <c r="B7706" s="109"/>
    </row>
    <row r="7707" spans="2:2" x14ac:dyDescent="0.2">
      <c r="B7707" s="109"/>
    </row>
    <row r="7708" spans="2:2" x14ac:dyDescent="0.2">
      <c r="B7708" s="109"/>
    </row>
    <row r="7709" spans="2:2" x14ac:dyDescent="0.2">
      <c r="B7709" s="109"/>
    </row>
    <row r="7710" spans="2:2" x14ac:dyDescent="0.2">
      <c r="B7710" s="109"/>
    </row>
    <row r="7711" spans="2:2" x14ac:dyDescent="0.2">
      <c r="B7711" s="109"/>
    </row>
    <row r="7712" spans="2:2" x14ac:dyDescent="0.2">
      <c r="B7712" s="109"/>
    </row>
    <row r="7713" spans="2:2" x14ac:dyDescent="0.2">
      <c r="B7713" s="109"/>
    </row>
    <row r="7714" spans="2:2" x14ac:dyDescent="0.2">
      <c r="B7714" s="109"/>
    </row>
    <row r="7715" spans="2:2" x14ac:dyDescent="0.2">
      <c r="B7715" s="109"/>
    </row>
    <row r="7716" spans="2:2" x14ac:dyDescent="0.2">
      <c r="B7716" s="109"/>
    </row>
    <row r="7717" spans="2:2" x14ac:dyDescent="0.2">
      <c r="B7717" s="109"/>
    </row>
    <row r="7718" spans="2:2" x14ac:dyDescent="0.2">
      <c r="B7718" s="109"/>
    </row>
    <row r="7719" spans="2:2" x14ac:dyDescent="0.2">
      <c r="B7719" s="109"/>
    </row>
    <row r="7720" spans="2:2" x14ac:dyDescent="0.2">
      <c r="B7720" s="109"/>
    </row>
    <row r="7721" spans="2:2" x14ac:dyDescent="0.2">
      <c r="B7721" s="109"/>
    </row>
    <row r="7722" spans="2:2" x14ac:dyDescent="0.2">
      <c r="B7722" s="109"/>
    </row>
    <row r="7723" spans="2:2" x14ac:dyDescent="0.2">
      <c r="B7723" s="109"/>
    </row>
    <row r="7724" spans="2:2" x14ac:dyDescent="0.2">
      <c r="B7724" s="109"/>
    </row>
    <row r="7725" spans="2:2" x14ac:dyDescent="0.2">
      <c r="B7725" s="109"/>
    </row>
    <row r="7726" spans="2:2" x14ac:dyDescent="0.2">
      <c r="B7726" s="109"/>
    </row>
    <row r="7727" spans="2:2" x14ac:dyDescent="0.2">
      <c r="B7727" s="109"/>
    </row>
    <row r="7728" spans="2:2" x14ac:dyDescent="0.2">
      <c r="B7728" s="109"/>
    </row>
    <row r="7729" spans="2:2" x14ac:dyDescent="0.2">
      <c r="B7729" s="109"/>
    </row>
    <row r="7730" spans="2:2" x14ac:dyDescent="0.2">
      <c r="B7730" s="109"/>
    </row>
    <row r="7731" spans="2:2" x14ac:dyDescent="0.2">
      <c r="B7731" s="109"/>
    </row>
    <row r="7732" spans="2:2" x14ac:dyDescent="0.2">
      <c r="B7732" s="109"/>
    </row>
    <row r="7733" spans="2:2" x14ac:dyDescent="0.2">
      <c r="B7733" s="109"/>
    </row>
    <row r="7734" spans="2:2" x14ac:dyDescent="0.2">
      <c r="B7734" s="109"/>
    </row>
    <row r="7735" spans="2:2" x14ac:dyDescent="0.2">
      <c r="B7735" s="109"/>
    </row>
    <row r="7736" spans="2:2" x14ac:dyDescent="0.2">
      <c r="B7736" s="109"/>
    </row>
    <row r="7737" spans="2:2" x14ac:dyDescent="0.2">
      <c r="B7737" s="109"/>
    </row>
    <row r="7738" spans="2:2" x14ac:dyDescent="0.2">
      <c r="B7738" s="109"/>
    </row>
    <row r="7739" spans="2:2" x14ac:dyDescent="0.2">
      <c r="B7739" s="109"/>
    </row>
    <row r="7740" spans="2:2" x14ac:dyDescent="0.2">
      <c r="B7740" s="109"/>
    </row>
    <row r="7741" spans="2:2" x14ac:dyDescent="0.2">
      <c r="B7741" s="109"/>
    </row>
    <row r="7742" spans="2:2" x14ac:dyDescent="0.2">
      <c r="B7742" s="109"/>
    </row>
    <row r="7743" spans="2:2" x14ac:dyDescent="0.2">
      <c r="B7743" s="109"/>
    </row>
    <row r="7744" spans="2:2" x14ac:dyDescent="0.2">
      <c r="B7744" s="109"/>
    </row>
    <row r="7745" spans="2:2" x14ac:dyDescent="0.2">
      <c r="B7745" s="109"/>
    </row>
    <row r="7746" spans="2:2" x14ac:dyDescent="0.2">
      <c r="B7746" s="109"/>
    </row>
    <row r="7747" spans="2:2" x14ac:dyDescent="0.2">
      <c r="B7747" s="109"/>
    </row>
    <row r="7748" spans="2:2" x14ac:dyDescent="0.2">
      <c r="B7748" s="109"/>
    </row>
    <row r="7749" spans="2:2" x14ac:dyDescent="0.2">
      <c r="B7749" s="109"/>
    </row>
    <row r="7750" spans="2:2" x14ac:dyDescent="0.2">
      <c r="B7750" s="109"/>
    </row>
    <row r="7751" spans="2:2" x14ac:dyDescent="0.2">
      <c r="B7751" s="109"/>
    </row>
    <row r="7752" spans="2:2" x14ac:dyDescent="0.2">
      <c r="B7752" s="109"/>
    </row>
    <row r="7753" spans="2:2" x14ac:dyDescent="0.2">
      <c r="B7753" s="109"/>
    </row>
    <row r="7754" spans="2:2" x14ac:dyDescent="0.2">
      <c r="B7754" s="109"/>
    </row>
    <row r="7755" spans="2:2" x14ac:dyDescent="0.2">
      <c r="B7755" s="109"/>
    </row>
    <row r="7756" spans="2:2" x14ac:dyDescent="0.2">
      <c r="B7756" s="109"/>
    </row>
    <row r="7757" spans="2:2" x14ac:dyDescent="0.2">
      <c r="B7757" s="109"/>
    </row>
    <row r="7758" spans="2:2" x14ac:dyDescent="0.2">
      <c r="B7758" s="109"/>
    </row>
    <row r="7759" spans="2:2" x14ac:dyDescent="0.2">
      <c r="B7759" s="109"/>
    </row>
    <row r="7760" spans="2:2" x14ac:dyDescent="0.2">
      <c r="B7760" s="109"/>
    </row>
    <row r="7761" spans="2:2" x14ac:dyDescent="0.2">
      <c r="B7761" s="109"/>
    </row>
    <row r="7762" spans="2:2" x14ac:dyDescent="0.2">
      <c r="B7762" s="109"/>
    </row>
    <row r="7763" spans="2:2" x14ac:dyDescent="0.2">
      <c r="B7763" s="109"/>
    </row>
    <row r="7764" spans="2:2" x14ac:dyDescent="0.2">
      <c r="B7764" s="109"/>
    </row>
    <row r="7765" spans="2:2" x14ac:dyDescent="0.2">
      <c r="B7765" s="109"/>
    </row>
    <row r="7766" spans="2:2" x14ac:dyDescent="0.2">
      <c r="B7766" s="109"/>
    </row>
    <row r="7767" spans="2:2" x14ac:dyDescent="0.2">
      <c r="B7767" s="109"/>
    </row>
    <row r="7768" spans="2:2" x14ac:dyDescent="0.2">
      <c r="B7768" s="109"/>
    </row>
    <row r="7769" spans="2:2" x14ac:dyDescent="0.2">
      <c r="B7769" s="109"/>
    </row>
    <row r="7770" spans="2:2" x14ac:dyDescent="0.2">
      <c r="B7770" s="109"/>
    </row>
    <row r="7771" spans="2:2" x14ac:dyDescent="0.2">
      <c r="B7771" s="109"/>
    </row>
    <row r="7772" spans="2:2" x14ac:dyDescent="0.2">
      <c r="B7772" s="109"/>
    </row>
    <row r="7773" spans="2:2" x14ac:dyDescent="0.2">
      <c r="B7773" s="109"/>
    </row>
    <row r="7774" spans="2:2" x14ac:dyDescent="0.2">
      <c r="B7774" s="109"/>
    </row>
    <row r="7775" spans="2:2" x14ac:dyDescent="0.2">
      <c r="B7775" s="109"/>
    </row>
    <row r="7776" spans="2:2" x14ac:dyDescent="0.2">
      <c r="B7776" s="109"/>
    </row>
    <row r="7777" spans="2:2" x14ac:dyDescent="0.2">
      <c r="B7777" s="109"/>
    </row>
    <row r="7778" spans="2:2" x14ac:dyDescent="0.2">
      <c r="B7778" s="109"/>
    </row>
    <row r="7779" spans="2:2" x14ac:dyDescent="0.2">
      <c r="B7779" s="109"/>
    </row>
    <row r="7780" spans="2:2" x14ac:dyDescent="0.2">
      <c r="B7780" s="109"/>
    </row>
    <row r="7781" spans="2:2" x14ac:dyDescent="0.2">
      <c r="B7781" s="109"/>
    </row>
    <row r="7782" spans="2:2" x14ac:dyDescent="0.2">
      <c r="B7782" s="109"/>
    </row>
    <row r="7783" spans="2:2" x14ac:dyDescent="0.2">
      <c r="B7783" s="109"/>
    </row>
    <row r="7784" spans="2:2" x14ac:dyDescent="0.2">
      <c r="B7784" s="109"/>
    </row>
    <row r="7785" spans="2:2" x14ac:dyDescent="0.2">
      <c r="B7785" s="109"/>
    </row>
    <row r="7786" spans="2:2" x14ac:dyDescent="0.2">
      <c r="B7786" s="109"/>
    </row>
    <row r="7787" spans="2:2" x14ac:dyDescent="0.2">
      <c r="B7787" s="109"/>
    </row>
    <row r="7788" spans="2:2" x14ac:dyDescent="0.2">
      <c r="B7788" s="109"/>
    </row>
    <row r="7789" spans="2:2" x14ac:dyDescent="0.2">
      <c r="B7789" s="109"/>
    </row>
    <row r="7790" spans="2:2" x14ac:dyDescent="0.2">
      <c r="B7790" s="109"/>
    </row>
    <row r="7791" spans="2:2" x14ac:dyDescent="0.2">
      <c r="B7791" s="109"/>
    </row>
    <row r="7792" spans="2:2" x14ac:dyDescent="0.2">
      <c r="B7792" s="109"/>
    </row>
    <row r="7793" spans="2:2" x14ac:dyDescent="0.2">
      <c r="B7793" s="109"/>
    </row>
    <row r="7794" spans="2:2" x14ac:dyDescent="0.2">
      <c r="B7794" s="109"/>
    </row>
    <row r="7795" spans="2:2" x14ac:dyDescent="0.2">
      <c r="B7795" s="109"/>
    </row>
    <row r="7796" spans="2:2" x14ac:dyDescent="0.2">
      <c r="B7796" s="109"/>
    </row>
    <row r="7797" spans="2:2" x14ac:dyDescent="0.2">
      <c r="B7797" s="109"/>
    </row>
    <row r="7798" spans="2:2" x14ac:dyDescent="0.2">
      <c r="B7798" s="109"/>
    </row>
    <row r="7799" spans="2:2" x14ac:dyDescent="0.2">
      <c r="B7799" s="109"/>
    </row>
    <row r="7800" spans="2:2" x14ac:dyDescent="0.2">
      <c r="B7800" s="109"/>
    </row>
    <row r="7801" spans="2:2" x14ac:dyDescent="0.2">
      <c r="B7801" s="109"/>
    </row>
    <row r="7802" spans="2:2" x14ac:dyDescent="0.2">
      <c r="B7802" s="109"/>
    </row>
    <row r="7803" spans="2:2" x14ac:dyDescent="0.2">
      <c r="B7803" s="109"/>
    </row>
    <row r="7804" spans="2:2" x14ac:dyDescent="0.2">
      <c r="B7804" s="109"/>
    </row>
    <row r="7805" spans="2:2" x14ac:dyDescent="0.2">
      <c r="B7805" s="109"/>
    </row>
    <row r="7806" spans="2:2" x14ac:dyDescent="0.2">
      <c r="B7806" s="109"/>
    </row>
    <row r="7807" spans="2:2" x14ac:dyDescent="0.2">
      <c r="B7807" s="109"/>
    </row>
    <row r="7808" spans="2:2" x14ac:dyDescent="0.2">
      <c r="B7808" s="109"/>
    </row>
    <row r="7809" spans="2:2" x14ac:dyDescent="0.2">
      <c r="B7809" s="109"/>
    </row>
    <row r="7810" spans="2:2" x14ac:dyDescent="0.2">
      <c r="B7810" s="109"/>
    </row>
    <row r="7811" spans="2:2" x14ac:dyDescent="0.2">
      <c r="B7811" s="109"/>
    </row>
    <row r="7812" spans="2:2" x14ac:dyDescent="0.2">
      <c r="B7812" s="109"/>
    </row>
    <row r="7813" spans="2:2" x14ac:dyDescent="0.2">
      <c r="B7813" s="109"/>
    </row>
    <row r="7814" spans="2:2" x14ac:dyDescent="0.2">
      <c r="B7814" s="109"/>
    </row>
    <row r="7815" spans="2:2" x14ac:dyDescent="0.2">
      <c r="B7815" s="109"/>
    </row>
    <row r="7816" spans="2:2" x14ac:dyDescent="0.2">
      <c r="B7816" s="109"/>
    </row>
    <row r="7817" spans="2:2" x14ac:dyDescent="0.2">
      <c r="B7817" s="109"/>
    </row>
    <row r="7818" spans="2:2" x14ac:dyDescent="0.2">
      <c r="B7818" s="109"/>
    </row>
    <row r="7819" spans="2:2" x14ac:dyDescent="0.2">
      <c r="B7819" s="109"/>
    </row>
    <row r="7820" spans="2:2" x14ac:dyDescent="0.2">
      <c r="B7820" s="109"/>
    </row>
    <row r="7821" spans="2:2" x14ac:dyDescent="0.2">
      <c r="B7821" s="109"/>
    </row>
    <row r="7822" spans="2:2" x14ac:dyDescent="0.2">
      <c r="B7822" s="109"/>
    </row>
    <row r="7823" spans="2:2" x14ac:dyDescent="0.2">
      <c r="B7823" s="109"/>
    </row>
    <row r="7824" spans="2:2" x14ac:dyDescent="0.2">
      <c r="B7824" s="109"/>
    </row>
    <row r="7825" spans="2:2" x14ac:dyDescent="0.2">
      <c r="B7825" s="109"/>
    </row>
    <row r="7826" spans="2:2" x14ac:dyDescent="0.2">
      <c r="B7826" s="109"/>
    </row>
    <row r="7827" spans="2:2" x14ac:dyDescent="0.2">
      <c r="B7827" s="109"/>
    </row>
    <row r="7828" spans="2:2" x14ac:dyDescent="0.2">
      <c r="B7828" s="109"/>
    </row>
    <row r="7829" spans="2:2" x14ac:dyDescent="0.2">
      <c r="B7829" s="109"/>
    </row>
    <row r="7830" spans="2:2" x14ac:dyDescent="0.2">
      <c r="B7830" s="109"/>
    </row>
    <row r="7831" spans="2:2" x14ac:dyDescent="0.2">
      <c r="B7831" s="109"/>
    </row>
    <row r="7832" spans="2:2" x14ac:dyDescent="0.2">
      <c r="B7832" s="109"/>
    </row>
    <row r="7833" spans="2:2" x14ac:dyDescent="0.2">
      <c r="B7833" s="109"/>
    </row>
    <row r="7834" spans="2:2" x14ac:dyDescent="0.2">
      <c r="B7834" s="109"/>
    </row>
    <row r="7835" spans="2:2" x14ac:dyDescent="0.2">
      <c r="B7835" s="109"/>
    </row>
    <row r="7836" spans="2:2" x14ac:dyDescent="0.2">
      <c r="B7836" s="109"/>
    </row>
    <row r="7837" spans="2:2" x14ac:dyDescent="0.2">
      <c r="B7837" s="109"/>
    </row>
    <row r="7838" spans="2:2" x14ac:dyDescent="0.2">
      <c r="B7838" s="109"/>
    </row>
    <row r="7839" spans="2:2" x14ac:dyDescent="0.2">
      <c r="B7839" s="109"/>
    </row>
    <row r="7840" spans="2:2" x14ac:dyDescent="0.2">
      <c r="B7840" s="109"/>
    </row>
    <row r="7841" spans="2:2" x14ac:dyDescent="0.2">
      <c r="B7841" s="109"/>
    </row>
    <row r="7842" spans="2:2" x14ac:dyDescent="0.2">
      <c r="B7842" s="109"/>
    </row>
    <row r="7843" spans="2:2" x14ac:dyDescent="0.2">
      <c r="B7843" s="109"/>
    </row>
    <row r="7844" spans="2:2" x14ac:dyDescent="0.2">
      <c r="B7844" s="109"/>
    </row>
    <row r="7845" spans="2:2" x14ac:dyDescent="0.2">
      <c r="B7845" s="109"/>
    </row>
    <row r="7846" spans="2:2" x14ac:dyDescent="0.2">
      <c r="B7846" s="109"/>
    </row>
    <row r="7847" spans="2:2" x14ac:dyDescent="0.2">
      <c r="B7847" s="109"/>
    </row>
    <row r="7848" spans="2:2" x14ac:dyDescent="0.2">
      <c r="B7848" s="109"/>
    </row>
    <row r="7849" spans="2:2" x14ac:dyDescent="0.2">
      <c r="B7849" s="109"/>
    </row>
    <row r="7850" spans="2:2" x14ac:dyDescent="0.2">
      <c r="B7850" s="109"/>
    </row>
    <row r="7851" spans="2:2" x14ac:dyDescent="0.2">
      <c r="B7851" s="109"/>
    </row>
    <row r="7852" spans="2:2" x14ac:dyDescent="0.2">
      <c r="B7852" s="109"/>
    </row>
    <row r="7853" spans="2:2" x14ac:dyDescent="0.2">
      <c r="B7853" s="109"/>
    </row>
    <row r="7854" spans="2:2" x14ac:dyDescent="0.2">
      <c r="B7854" s="109"/>
    </row>
    <row r="7855" spans="2:2" x14ac:dyDescent="0.2">
      <c r="B7855" s="109"/>
    </row>
    <row r="7856" spans="2:2" x14ac:dyDescent="0.2">
      <c r="B7856" s="109"/>
    </row>
    <row r="7857" spans="2:2" x14ac:dyDescent="0.2">
      <c r="B7857" s="109"/>
    </row>
    <row r="7858" spans="2:2" x14ac:dyDescent="0.2">
      <c r="B7858" s="109"/>
    </row>
    <row r="7859" spans="2:2" x14ac:dyDescent="0.2">
      <c r="B7859" s="109"/>
    </row>
    <row r="7860" spans="2:2" x14ac:dyDescent="0.2">
      <c r="B7860" s="109"/>
    </row>
    <row r="7861" spans="2:2" x14ac:dyDescent="0.2">
      <c r="B7861" s="109"/>
    </row>
    <row r="7862" spans="2:2" x14ac:dyDescent="0.2">
      <c r="B7862" s="109"/>
    </row>
    <row r="7863" spans="2:2" x14ac:dyDescent="0.2">
      <c r="B7863" s="109"/>
    </row>
    <row r="7864" spans="2:2" x14ac:dyDescent="0.2">
      <c r="B7864" s="109"/>
    </row>
    <row r="7865" spans="2:2" x14ac:dyDescent="0.2">
      <c r="B7865" s="109"/>
    </row>
    <row r="7866" spans="2:2" x14ac:dyDescent="0.2">
      <c r="B7866" s="109"/>
    </row>
    <row r="7867" spans="2:2" x14ac:dyDescent="0.2">
      <c r="B7867" s="109"/>
    </row>
    <row r="7868" spans="2:2" x14ac:dyDescent="0.2">
      <c r="B7868" s="109"/>
    </row>
    <row r="7869" spans="2:2" x14ac:dyDescent="0.2">
      <c r="B7869" s="109"/>
    </row>
    <row r="7870" spans="2:2" x14ac:dyDescent="0.2">
      <c r="B7870" s="109"/>
    </row>
    <row r="7871" spans="2:2" x14ac:dyDescent="0.2">
      <c r="B7871" s="109"/>
    </row>
    <row r="7872" spans="2:2" x14ac:dyDescent="0.2">
      <c r="B7872" s="109"/>
    </row>
    <row r="7873" spans="2:2" x14ac:dyDescent="0.2">
      <c r="B7873" s="109"/>
    </row>
    <row r="7874" spans="2:2" x14ac:dyDescent="0.2">
      <c r="B7874" s="109"/>
    </row>
    <row r="7875" spans="2:2" x14ac:dyDescent="0.2">
      <c r="B7875" s="109"/>
    </row>
    <row r="7876" spans="2:2" x14ac:dyDescent="0.2">
      <c r="B7876" s="109"/>
    </row>
    <row r="7877" spans="2:2" x14ac:dyDescent="0.2">
      <c r="B7877" s="109"/>
    </row>
    <row r="7878" spans="2:2" x14ac:dyDescent="0.2">
      <c r="B7878" s="109"/>
    </row>
    <row r="7879" spans="2:2" x14ac:dyDescent="0.2">
      <c r="B7879" s="109"/>
    </row>
    <row r="7880" spans="2:2" x14ac:dyDescent="0.2">
      <c r="B7880" s="109"/>
    </row>
    <row r="7881" spans="2:2" x14ac:dyDescent="0.2">
      <c r="B7881" s="109"/>
    </row>
    <row r="7882" spans="2:2" x14ac:dyDescent="0.2">
      <c r="B7882" s="109"/>
    </row>
    <row r="7883" spans="2:2" x14ac:dyDescent="0.2">
      <c r="B7883" s="109"/>
    </row>
    <row r="7884" spans="2:2" x14ac:dyDescent="0.2">
      <c r="B7884" s="109"/>
    </row>
    <row r="7885" spans="2:2" x14ac:dyDescent="0.2">
      <c r="B7885" s="109"/>
    </row>
    <row r="7886" spans="2:2" x14ac:dyDescent="0.2">
      <c r="B7886" s="109"/>
    </row>
    <row r="7887" spans="2:2" x14ac:dyDescent="0.2">
      <c r="B7887" s="109"/>
    </row>
    <row r="7888" spans="2:2" x14ac:dyDescent="0.2">
      <c r="B7888" s="109"/>
    </row>
    <row r="7889" spans="2:2" x14ac:dyDescent="0.2">
      <c r="B7889" s="109"/>
    </row>
    <row r="7890" spans="2:2" x14ac:dyDescent="0.2">
      <c r="B7890" s="109"/>
    </row>
    <row r="7891" spans="2:2" x14ac:dyDescent="0.2">
      <c r="B7891" s="109"/>
    </row>
    <row r="7892" spans="2:2" x14ac:dyDescent="0.2">
      <c r="B7892" s="109"/>
    </row>
    <row r="7893" spans="2:2" x14ac:dyDescent="0.2">
      <c r="B7893" s="109"/>
    </row>
    <row r="7894" spans="2:2" x14ac:dyDescent="0.2">
      <c r="B7894" s="109"/>
    </row>
    <row r="7895" spans="2:2" x14ac:dyDescent="0.2">
      <c r="B7895" s="109"/>
    </row>
    <row r="7896" spans="2:2" x14ac:dyDescent="0.2">
      <c r="B7896" s="109"/>
    </row>
    <row r="7897" spans="2:2" x14ac:dyDescent="0.2">
      <c r="B7897" s="109"/>
    </row>
    <row r="7898" spans="2:2" x14ac:dyDescent="0.2">
      <c r="B7898" s="109"/>
    </row>
    <row r="7899" spans="2:2" x14ac:dyDescent="0.2">
      <c r="B7899" s="109"/>
    </row>
    <row r="7900" spans="2:2" x14ac:dyDescent="0.2">
      <c r="B7900" s="109"/>
    </row>
    <row r="7901" spans="2:2" x14ac:dyDescent="0.2">
      <c r="B7901" s="109"/>
    </row>
    <row r="7902" spans="2:2" x14ac:dyDescent="0.2">
      <c r="B7902" s="109"/>
    </row>
    <row r="7903" spans="2:2" x14ac:dyDescent="0.2">
      <c r="B7903" s="109"/>
    </row>
    <row r="7904" spans="2:2" x14ac:dyDescent="0.2">
      <c r="B7904" s="109"/>
    </row>
    <row r="7905" spans="2:2" x14ac:dyDescent="0.2">
      <c r="B7905" s="109"/>
    </row>
    <row r="7906" spans="2:2" x14ac:dyDescent="0.2">
      <c r="B7906" s="109"/>
    </row>
    <row r="7907" spans="2:2" x14ac:dyDescent="0.2">
      <c r="B7907" s="109"/>
    </row>
    <row r="7908" spans="2:2" x14ac:dyDescent="0.2">
      <c r="B7908" s="109"/>
    </row>
    <row r="7909" spans="2:2" x14ac:dyDescent="0.2">
      <c r="B7909" s="109"/>
    </row>
    <row r="7910" spans="2:2" x14ac:dyDescent="0.2">
      <c r="B7910" s="109"/>
    </row>
    <row r="7911" spans="2:2" x14ac:dyDescent="0.2">
      <c r="B7911" s="109"/>
    </row>
    <row r="7912" spans="2:2" x14ac:dyDescent="0.2">
      <c r="B7912" s="109"/>
    </row>
    <row r="7913" spans="2:2" x14ac:dyDescent="0.2">
      <c r="B7913" s="109"/>
    </row>
    <row r="7914" spans="2:2" x14ac:dyDescent="0.2">
      <c r="B7914" s="109"/>
    </row>
    <row r="7915" spans="2:2" x14ac:dyDescent="0.2">
      <c r="B7915" s="109"/>
    </row>
    <row r="7916" spans="2:2" x14ac:dyDescent="0.2">
      <c r="B7916" s="109"/>
    </row>
    <row r="7917" spans="2:2" x14ac:dyDescent="0.2">
      <c r="B7917" s="109"/>
    </row>
    <row r="7918" spans="2:2" x14ac:dyDescent="0.2">
      <c r="B7918" s="109"/>
    </row>
    <row r="7919" spans="2:2" x14ac:dyDescent="0.2">
      <c r="B7919" s="109"/>
    </row>
    <row r="7920" spans="2:2" x14ac:dyDescent="0.2">
      <c r="B7920" s="109"/>
    </row>
    <row r="7921" spans="2:2" x14ac:dyDescent="0.2">
      <c r="B7921" s="109"/>
    </row>
    <row r="7922" spans="2:2" x14ac:dyDescent="0.2">
      <c r="B7922" s="109"/>
    </row>
    <row r="7923" spans="2:2" x14ac:dyDescent="0.2">
      <c r="B7923" s="109"/>
    </row>
    <row r="7924" spans="2:2" x14ac:dyDescent="0.2">
      <c r="B7924" s="109"/>
    </row>
    <row r="7925" spans="2:2" x14ac:dyDescent="0.2">
      <c r="B7925" s="109"/>
    </row>
    <row r="7926" spans="2:2" x14ac:dyDescent="0.2">
      <c r="B7926" s="109"/>
    </row>
    <row r="7927" spans="2:2" x14ac:dyDescent="0.2">
      <c r="B7927" s="109"/>
    </row>
    <row r="7928" spans="2:2" x14ac:dyDescent="0.2">
      <c r="B7928" s="109"/>
    </row>
    <row r="7929" spans="2:2" x14ac:dyDescent="0.2">
      <c r="B7929" s="109"/>
    </row>
    <row r="7930" spans="2:2" x14ac:dyDescent="0.2">
      <c r="B7930" s="109"/>
    </row>
    <row r="7931" spans="2:2" x14ac:dyDescent="0.2">
      <c r="B7931" s="109"/>
    </row>
    <row r="7932" spans="2:2" x14ac:dyDescent="0.2">
      <c r="B7932" s="109"/>
    </row>
    <row r="7933" spans="2:2" x14ac:dyDescent="0.2">
      <c r="B7933" s="109"/>
    </row>
    <row r="7934" spans="2:2" x14ac:dyDescent="0.2">
      <c r="B7934" s="109"/>
    </row>
    <row r="7935" spans="2:2" x14ac:dyDescent="0.2">
      <c r="B7935" s="109"/>
    </row>
    <row r="7936" spans="2:2" x14ac:dyDescent="0.2">
      <c r="B7936" s="109"/>
    </row>
    <row r="7937" spans="2:2" x14ac:dyDescent="0.2">
      <c r="B7937" s="109"/>
    </row>
    <row r="7938" spans="2:2" x14ac:dyDescent="0.2">
      <c r="B7938" s="109"/>
    </row>
    <row r="7939" spans="2:2" x14ac:dyDescent="0.2">
      <c r="B7939" s="109"/>
    </row>
    <row r="7940" spans="2:2" x14ac:dyDescent="0.2">
      <c r="B7940" s="109"/>
    </row>
    <row r="7941" spans="2:2" x14ac:dyDescent="0.2">
      <c r="B7941" s="109"/>
    </row>
    <row r="7942" spans="2:2" x14ac:dyDescent="0.2">
      <c r="B7942" s="109"/>
    </row>
    <row r="7943" spans="2:2" x14ac:dyDescent="0.2">
      <c r="B7943" s="109"/>
    </row>
    <row r="7944" spans="2:2" x14ac:dyDescent="0.2">
      <c r="B7944" s="109"/>
    </row>
    <row r="7945" spans="2:2" x14ac:dyDescent="0.2">
      <c r="B7945" s="109"/>
    </row>
    <row r="7946" spans="2:2" x14ac:dyDescent="0.2">
      <c r="B7946" s="109"/>
    </row>
    <row r="7947" spans="2:2" x14ac:dyDescent="0.2">
      <c r="B7947" s="109"/>
    </row>
    <row r="7948" spans="2:2" x14ac:dyDescent="0.2">
      <c r="B7948" s="109"/>
    </row>
    <row r="7949" spans="2:2" x14ac:dyDescent="0.2">
      <c r="B7949" s="109"/>
    </row>
    <row r="7950" spans="2:2" x14ac:dyDescent="0.2">
      <c r="B7950" s="109"/>
    </row>
    <row r="7951" spans="2:2" x14ac:dyDescent="0.2">
      <c r="B7951" s="109"/>
    </row>
    <row r="7952" spans="2:2" x14ac:dyDescent="0.2">
      <c r="B7952" s="109"/>
    </row>
    <row r="7953" spans="2:2" x14ac:dyDescent="0.2">
      <c r="B7953" s="109"/>
    </row>
    <row r="7954" spans="2:2" x14ac:dyDescent="0.2">
      <c r="B7954" s="109"/>
    </row>
    <row r="7955" spans="2:2" x14ac:dyDescent="0.2">
      <c r="B7955" s="109"/>
    </row>
    <row r="7956" spans="2:2" x14ac:dyDescent="0.2">
      <c r="B7956" s="109"/>
    </row>
    <row r="7957" spans="2:2" x14ac:dyDescent="0.2">
      <c r="B7957" s="109"/>
    </row>
    <row r="7958" spans="2:2" x14ac:dyDescent="0.2">
      <c r="B7958" s="109"/>
    </row>
    <row r="7959" spans="2:2" x14ac:dyDescent="0.2">
      <c r="B7959" s="109"/>
    </row>
    <row r="7960" spans="2:2" x14ac:dyDescent="0.2">
      <c r="B7960" s="109"/>
    </row>
    <row r="7961" spans="2:2" x14ac:dyDescent="0.2">
      <c r="B7961" s="109"/>
    </row>
    <row r="7962" spans="2:2" x14ac:dyDescent="0.2">
      <c r="B7962" s="109"/>
    </row>
    <row r="7963" spans="2:2" x14ac:dyDescent="0.2">
      <c r="B7963" s="109"/>
    </row>
    <row r="7964" spans="2:2" x14ac:dyDescent="0.2">
      <c r="B7964" s="109"/>
    </row>
    <row r="7965" spans="2:2" x14ac:dyDescent="0.2">
      <c r="B7965" s="109"/>
    </row>
    <row r="7966" spans="2:2" x14ac:dyDescent="0.2">
      <c r="B7966" s="109"/>
    </row>
    <row r="7967" spans="2:2" x14ac:dyDescent="0.2">
      <c r="B7967" s="109"/>
    </row>
    <row r="7968" spans="2:2" x14ac:dyDescent="0.2">
      <c r="B7968" s="109"/>
    </row>
    <row r="7969" spans="2:2" x14ac:dyDescent="0.2">
      <c r="B7969" s="109"/>
    </row>
    <row r="7970" spans="2:2" x14ac:dyDescent="0.2">
      <c r="B7970" s="109"/>
    </row>
    <row r="7971" spans="2:2" x14ac:dyDescent="0.2">
      <c r="B7971" s="109"/>
    </row>
    <row r="7972" spans="2:2" x14ac:dyDescent="0.2">
      <c r="B7972" s="109"/>
    </row>
    <row r="7973" spans="2:2" x14ac:dyDescent="0.2">
      <c r="B7973" s="109"/>
    </row>
    <row r="7974" spans="2:2" x14ac:dyDescent="0.2">
      <c r="B7974" s="109"/>
    </row>
    <row r="7975" spans="2:2" x14ac:dyDescent="0.2">
      <c r="B7975" s="109"/>
    </row>
    <row r="7976" spans="2:2" x14ac:dyDescent="0.2">
      <c r="B7976" s="109"/>
    </row>
    <row r="7977" spans="2:2" x14ac:dyDescent="0.2">
      <c r="B7977" s="109"/>
    </row>
    <row r="7978" spans="2:2" x14ac:dyDescent="0.2">
      <c r="B7978" s="109"/>
    </row>
    <row r="7979" spans="2:2" x14ac:dyDescent="0.2">
      <c r="B7979" s="109"/>
    </row>
    <row r="7980" spans="2:2" x14ac:dyDescent="0.2">
      <c r="B7980" s="109"/>
    </row>
    <row r="7981" spans="2:2" x14ac:dyDescent="0.2">
      <c r="B7981" s="109"/>
    </row>
    <row r="7982" spans="2:2" x14ac:dyDescent="0.2">
      <c r="B7982" s="109"/>
    </row>
    <row r="7983" spans="2:2" x14ac:dyDescent="0.2">
      <c r="B7983" s="109"/>
    </row>
    <row r="7984" spans="2:2" x14ac:dyDescent="0.2">
      <c r="B7984" s="109"/>
    </row>
    <row r="7985" spans="2:2" x14ac:dyDescent="0.2">
      <c r="B7985" s="109"/>
    </row>
    <row r="7986" spans="2:2" x14ac:dyDescent="0.2">
      <c r="B7986" s="109"/>
    </row>
    <row r="7987" spans="2:2" x14ac:dyDescent="0.2">
      <c r="B7987" s="109"/>
    </row>
    <row r="7988" spans="2:2" x14ac:dyDescent="0.2">
      <c r="B7988" s="109"/>
    </row>
    <row r="7989" spans="2:2" x14ac:dyDescent="0.2">
      <c r="B7989" s="109"/>
    </row>
    <row r="7990" spans="2:2" x14ac:dyDescent="0.2">
      <c r="B7990" s="109"/>
    </row>
    <row r="7991" spans="2:2" x14ac:dyDescent="0.2">
      <c r="B7991" s="109"/>
    </row>
    <row r="7992" spans="2:2" x14ac:dyDescent="0.2">
      <c r="B7992" s="109"/>
    </row>
    <row r="7993" spans="2:2" x14ac:dyDescent="0.2">
      <c r="B7993" s="109"/>
    </row>
    <row r="7994" spans="2:2" x14ac:dyDescent="0.2">
      <c r="B7994" s="109"/>
    </row>
    <row r="7995" spans="2:2" x14ac:dyDescent="0.2">
      <c r="B7995" s="109"/>
    </row>
    <row r="7996" spans="2:2" x14ac:dyDescent="0.2">
      <c r="B7996" s="109"/>
    </row>
    <row r="7997" spans="2:2" x14ac:dyDescent="0.2">
      <c r="B7997" s="109"/>
    </row>
    <row r="7998" spans="2:2" x14ac:dyDescent="0.2">
      <c r="B7998" s="109"/>
    </row>
    <row r="7999" spans="2:2" x14ac:dyDescent="0.2">
      <c r="B7999" s="109"/>
    </row>
    <row r="8000" spans="2:2" x14ac:dyDescent="0.2">
      <c r="B8000" s="109"/>
    </row>
    <row r="8001" spans="2:2" x14ac:dyDescent="0.2">
      <c r="B8001" s="109"/>
    </row>
    <row r="8002" spans="2:2" x14ac:dyDescent="0.2">
      <c r="B8002" s="109"/>
    </row>
    <row r="8003" spans="2:2" x14ac:dyDescent="0.2">
      <c r="B8003" s="109"/>
    </row>
    <row r="8004" spans="2:2" x14ac:dyDescent="0.2">
      <c r="B8004" s="109"/>
    </row>
    <row r="8005" spans="2:2" x14ac:dyDescent="0.2">
      <c r="B8005" s="109"/>
    </row>
    <row r="8006" spans="2:2" x14ac:dyDescent="0.2">
      <c r="B8006" s="109"/>
    </row>
    <row r="8007" spans="2:2" x14ac:dyDescent="0.2">
      <c r="B8007" s="109"/>
    </row>
    <row r="8008" spans="2:2" x14ac:dyDescent="0.2">
      <c r="B8008" s="109"/>
    </row>
    <row r="8009" spans="2:2" x14ac:dyDescent="0.2">
      <c r="B8009" s="109"/>
    </row>
    <row r="8010" spans="2:2" x14ac:dyDescent="0.2">
      <c r="B8010" s="109"/>
    </row>
    <row r="8011" spans="2:2" x14ac:dyDescent="0.2">
      <c r="B8011" s="109"/>
    </row>
    <row r="8012" spans="2:2" x14ac:dyDescent="0.2">
      <c r="B8012" s="109"/>
    </row>
    <row r="8013" spans="2:2" x14ac:dyDescent="0.2">
      <c r="B8013" s="109"/>
    </row>
    <row r="8014" spans="2:2" x14ac:dyDescent="0.2">
      <c r="B8014" s="109"/>
    </row>
    <row r="8015" spans="2:2" x14ac:dyDescent="0.2">
      <c r="B8015" s="109"/>
    </row>
    <row r="8016" spans="2:2" x14ac:dyDescent="0.2">
      <c r="B8016" s="109"/>
    </row>
    <row r="8017" spans="2:2" x14ac:dyDescent="0.2">
      <c r="B8017" s="109"/>
    </row>
    <row r="8018" spans="2:2" x14ac:dyDescent="0.2">
      <c r="B8018" s="109"/>
    </row>
    <row r="8019" spans="2:2" x14ac:dyDescent="0.2">
      <c r="B8019" s="109"/>
    </row>
    <row r="8020" spans="2:2" x14ac:dyDescent="0.2">
      <c r="B8020" s="109"/>
    </row>
    <row r="8021" spans="2:2" x14ac:dyDescent="0.2">
      <c r="B8021" s="109"/>
    </row>
    <row r="8022" spans="2:2" x14ac:dyDescent="0.2">
      <c r="B8022" s="109"/>
    </row>
    <row r="8023" spans="2:2" x14ac:dyDescent="0.2">
      <c r="B8023" s="109"/>
    </row>
    <row r="8024" spans="2:2" x14ac:dyDescent="0.2">
      <c r="B8024" s="109"/>
    </row>
    <row r="8025" spans="2:2" x14ac:dyDescent="0.2">
      <c r="B8025" s="109"/>
    </row>
    <row r="8026" spans="2:2" x14ac:dyDescent="0.2">
      <c r="B8026" s="109"/>
    </row>
    <row r="8027" spans="2:2" x14ac:dyDescent="0.2">
      <c r="B8027" s="109"/>
    </row>
    <row r="8028" spans="2:2" x14ac:dyDescent="0.2">
      <c r="B8028" s="109"/>
    </row>
    <row r="8029" spans="2:2" x14ac:dyDescent="0.2">
      <c r="B8029" s="109"/>
    </row>
    <row r="8030" spans="2:2" x14ac:dyDescent="0.2">
      <c r="B8030" s="109"/>
    </row>
    <row r="8031" spans="2:2" x14ac:dyDescent="0.2">
      <c r="B8031" s="109"/>
    </row>
    <row r="8032" spans="2:2" x14ac:dyDescent="0.2">
      <c r="B8032" s="109"/>
    </row>
    <row r="8033" spans="2:2" x14ac:dyDescent="0.2">
      <c r="B8033" s="109"/>
    </row>
    <row r="8034" spans="2:2" x14ac:dyDescent="0.2">
      <c r="B8034" s="109"/>
    </row>
    <row r="8035" spans="2:2" x14ac:dyDescent="0.2">
      <c r="B8035" s="109"/>
    </row>
    <row r="8036" spans="2:2" x14ac:dyDescent="0.2">
      <c r="B8036" s="109"/>
    </row>
    <row r="8037" spans="2:2" x14ac:dyDescent="0.2">
      <c r="B8037" s="109"/>
    </row>
    <row r="8038" spans="2:2" x14ac:dyDescent="0.2">
      <c r="B8038" s="109"/>
    </row>
    <row r="8039" spans="2:2" x14ac:dyDescent="0.2">
      <c r="B8039" s="109"/>
    </row>
    <row r="8040" spans="2:2" x14ac:dyDescent="0.2">
      <c r="B8040" s="109"/>
    </row>
    <row r="8041" spans="2:2" x14ac:dyDescent="0.2">
      <c r="B8041" s="109"/>
    </row>
    <row r="8042" spans="2:2" x14ac:dyDescent="0.2">
      <c r="B8042" s="109"/>
    </row>
    <row r="8043" spans="2:2" x14ac:dyDescent="0.2">
      <c r="B8043" s="109"/>
    </row>
    <row r="8044" spans="2:2" x14ac:dyDescent="0.2">
      <c r="B8044" s="109"/>
    </row>
    <row r="8045" spans="2:2" x14ac:dyDescent="0.2">
      <c r="B8045" s="109"/>
    </row>
    <row r="8046" spans="2:2" x14ac:dyDescent="0.2">
      <c r="B8046" s="109"/>
    </row>
    <row r="8047" spans="2:2" x14ac:dyDescent="0.2">
      <c r="B8047" s="109"/>
    </row>
    <row r="8048" spans="2:2" x14ac:dyDescent="0.2">
      <c r="B8048" s="109"/>
    </row>
    <row r="8049" spans="2:2" x14ac:dyDescent="0.2">
      <c r="B8049" s="109"/>
    </row>
    <row r="8050" spans="2:2" x14ac:dyDescent="0.2">
      <c r="B8050" s="109"/>
    </row>
    <row r="8051" spans="2:2" x14ac:dyDescent="0.2">
      <c r="B8051" s="109"/>
    </row>
    <row r="8052" spans="2:2" x14ac:dyDescent="0.2">
      <c r="B8052" s="109"/>
    </row>
    <row r="8053" spans="2:2" x14ac:dyDescent="0.2">
      <c r="B8053" s="109"/>
    </row>
    <row r="8054" spans="2:2" x14ac:dyDescent="0.2">
      <c r="B8054" s="109"/>
    </row>
    <row r="8055" spans="2:2" x14ac:dyDescent="0.2">
      <c r="B8055" s="109"/>
    </row>
    <row r="8056" spans="2:2" x14ac:dyDescent="0.2">
      <c r="B8056" s="109"/>
    </row>
    <row r="8057" spans="2:2" x14ac:dyDescent="0.2">
      <c r="B8057" s="109"/>
    </row>
    <row r="8058" spans="2:2" x14ac:dyDescent="0.2">
      <c r="B8058" s="109"/>
    </row>
    <row r="8059" spans="2:2" x14ac:dyDescent="0.2">
      <c r="B8059" s="109"/>
    </row>
    <row r="8060" spans="2:2" x14ac:dyDescent="0.2">
      <c r="B8060" s="109"/>
    </row>
    <row r="8061" spans="2:2" x14ac:dyDescent="0.2">
      <c r="B8061" s="109"/>
    </row>
    <row r="8062" spans="2:2" x14ac:dyDescent="0.2">
      <c r="B8062" s="109"/>
    </row>
    <row r="8063" spans="2:2" x14ac:dyDescent="0.2">
      <c r="B8063" s="109"/>
    </row>
    <row r="8064" spans="2:2" x14ac:dyDescent="0.2">
      <c r="B8064" s="109"/>
    </row>
    <row r="8065" spans="2:2" x14ac:dyDescent="0.2">
      <c r="B8065" s="109"/>
    </row>
    <row r="8066" spans="2:2" x14ac:dyDescent="0.2">
      <c r="B8066" s="109"/>
    </row>
    <row r="8067" spans="2:2" x14ac:dyDescent="0.2">
      <c r="B8067" s="109"/>
    </row>
    <row r="8068" spans="2:2" x14ac:dyDescent="0.2">
      <c r="B8068" s="109"/>
    </row>
    <row r="8069" spans="2:2" x14ac:dyDescent="0.2">
      <c r="B8069" s="109"/>
    </row>
    <row r="8070" spans="2:2" x14ac:dyDescent="0.2">
      <c r="B8070" s="109"/>
    </row>
    <row r="8071" spans="2:2" x14ac:dyDescent="0.2">
      <c r="B8071" s="109"/>
    </row>
    <row r="8072" spans="2:2" x14ac:dyDescent="0.2">
      <c r="B8072" s="109"/>
    </row>
    <row r="8073" spans="2:2" x14ac:dyDescent="0.2">
      <c r="B8073" s="109"/>
    </row>
    <row r="8074" spans="2:2" x14ac:dyDescent="0.2">
      <c r="B8074" s="109"/>
    </row>
    <row r="8075" spans="2:2" x14ac:dyDescent="0.2">
      <c r="B8075" s="109"/>
    </row>
    <row r="8076" spans="2:2" x14ac:dyDescent="0.2">
      <c r="B8076" s="109"/>
    </row>
    <row r="8077" spans="2:2" x14ac:dyDescent="0.2">
      <c r="B8077" s="109"/>
    </row>
    <row r="8078" spans="2:2" x14ac:dyDescent="0.2">
      <c r="B8078" s="109"/>
    </row>
    <row r="8079" spans="2:2" x14ac:dyDescent="0.2">
      <c r="B8079" s="109"/>
    </row>
    <row r="8080" spans="2:2" x14ac:dyDescent="0.2">
      <c r="B8080" s="109"/>
    </row>
    <row r="8081" spans="2:2" x14ac:dyDescent="0.2">
      <c r="B8081" s="109"/>
    </row>
    <row r="8082" spans="2:2" x14ac:dyDescent="0.2">
      <c r="B8082" s="109"/>
    </row>
    <row r="8083" spans="2:2" x14ac:dyDescent="0.2">
      <c r="B8083" s="109"/>
    </row>
    <row r="8084" spans="2:2" x14ac:dyDescent="0.2">
      <c r="B8084" s="109"/>
    </row>
    <row r="8085" spans="2:2" x14ac:dyDescent="0.2">
      <c r="B8085" s="109"/>
    </row>
    <row r="8086" spans="2:2" x14ac:dyDescent="0.2">
      <c r="B8086" s="109"/>
    </row>
    <row r="8087" spans="2:2" x14ac:dyDescent="0.2">
      <c r="B8087" s="109"/>
    </row>
    <row r="8088" spans="2:2" x14ac:dyDescent="0.2">
      <c r="B8088" s="109"/>
    </row>
    <row r="8089" spans="2:2" x14ac:dyDescent="0.2">
      <c r="B8089" s="109"/>
    </row>
    <row r="8090" spans="2:2" x14ac:dyDescent="0.2">
      <c r="B8090" s="109"/>
    </row>
    <row r="8091" spans="2:2" x14ac:dyDescent="0.2">
      <c r="B8091" s="109"/>
    </row>
    <row r="8092" spans="2:2" x14ac:dyDescent="0.2">
      <c r="B8092" s="109"/>
    </row>
    <row r="8093" spans="2:2" x14ac:dyDescent="0.2">
      <c r="B8093" s="109"/>
    </row>
    <row r="8094" spans="2:2" x14ac:dyDescent="0.2">
      <c r="B8094" s="109"/>
    </row>
    <row r="8095" spans="2:2" x14ac:dyDescent="0.2">
      <c r="B8095" s="109"/>
    </row>
    <row r="8096" spans="2:2" x14ac:dyDescent="0.2">
      <c r="B8096" s="109"/>
    </row>
    <row r="8097" spans="2:2" x14ac:dyDescent="0.2">
      <c r="B8097" s="109"/>
    </row>
    <row r="8098" spans="2:2" x14ac:dyDescent="0.2">
      <c r="B8098" s="109"/>
    </row>
    <row r="8099" spans="2:2" x14ac:dyDescent="0.2">
      <c r="B8099" s="109"/>
    </row>
    <row r="8100" spans="2:2" x14ac:dyDescent="0.2">
      <c r="B8100" s="109"/>
    </row>
    <row r="8101" spans="2:2" x14ac:dyDescent="0.2">
      <c r="B8101" s="109"/>
    </row>
    <row r="8102" spans="2:2" x14ac:dyDescent="0.2">
      <c r="B8102" s="109"/>
    </row>
    <row r="8103" spans="2:2" x14ac:dyDescent="0.2">
      <c r="B8103" s="109"/>
    </row>
    <row r="8104" spans="2:2" x14ac:dyDescent="0.2">
      <c r="B8104" s="109"/>
    </row>
    <row r="8105" spans="2:2" x14ac:dyDescent="0.2">
      <c r="B8105" s="109"/>
    </row>
    <row r="8106" spans="2:2" x14ac:dyDescent="0.2">
      <c r="B8106" s="109"/>
    </row>
    <row r="8107" spans="2:2" x14ac:dyDescent="0.2">
      <c r="B8107" s="109"/>
    </row>
    <row r="8108" spans="2:2" x14ac:dyDescent="0.2">
      <c r="B8108" s="109"/>
    </row>
    <row r="8109" spans="2:2" x14ac:dyDescent="0.2">
      <c r="B8109" s="109"/>
    </row>
    <row r="8110" spans="2:2" x14ac:dyDescent="0.2">
      <c r="B8110" s="109"/>
    </row>
    <row r="8111" spans="2:2" x14ac:dyDescent="0.2">
      <c r="B8111" s="109"/>
    </row>
    <row r="8112" spans="2:2" x14ac:dyDescent="0.2">
      <c r="B8112" s="109"/>
    </row>
    <row r="8113" spans="2:2" x14ac:dyDescent="0.2">
      <c r="B8113" s="109"/>
    </row>
    <row r="8114" spans="2:2" x14ac:dyDescent="0.2">
      <c r="B8114" s="109"/>
    </row>
    <row r="8115" spans="2:2" x14ac:dyDescent="0.2">
      <c r="B8115" s="109"/>
    </row>
    <row r="8116" spans="2:2" x14ac:dyDescent="0.2">
      <c r="B8116" s="109"/>
    </row>
    <row r="8117" spans="2:2" x14ac:dyDescent="0.2">
      <c r="B8117" s="109"/>
    </row>
    <row r="8118" spans="2:2" x14ac:dyDescent="0.2">
      <c r="B8118" s="109"/>
    </row>
    <row r="8119" spans="2:2" x14ac:dyDescent="0.2">
      <c r="B8119" s="109"/>
    </row>
    <row r="8120" spans="2:2" x14ac:dyDescent="0.2">
      <c r="B8120" s="109"/>
    </row>
    <row r="8121" spans="2:2" x14ac:dyDescent="0.2">
      <c r="B8121" s="109"/>
    </row>
    <row r="8122" spans="2:2" x14ac:dyDescent="0.2">
      <c r="B8122" s="109"/>
    </row>
    <row r="8123" spans="2:2" x14ac:dyDescent="0.2">
      <c r="B8123" s="109"/>
    </row>
    <row r="8124" spans="2:2" x14ac:dyDescent="0.2">
      <c r="B8124" s="109"/>
    </row>
    <row r="8125" spans="2:2" x14ac:dyDescent="0.2">
      <c r="B8125" s="109"/>
    </row>
    <row r="8126" spans="2:2" x14ac:dyDescent="0.2">
      <c r="B8126" s="109"/>
    </row>
    <row r="8127" spans="2:2" x14ac:dyDescent="0.2">
      <c r="B8127" s="109"/>
    </row>
    <row r="8128" spans="2:2" x14ac:dyDescent="0.2">
      <c r="B8128" s="109"/>
    </row>
    <row r="8129" spans="2:2" x14ac:dyDescent="0.2">
      <c r="B8129" s="109"/>
    </row>
    <row r="8130" spans="2:2" x14ac:dyDescent="0.2">
      <c r="B8130" s="109"/>
    </row>
    <row r="8131" spans="2:2" x14ac:dyDescent="0.2">
      <c r="B8131" s="109"/>
    </row>
    <row r="8132" spans="2:2" x14ac:dyDescent="0.2">
      <c r="B8132" s="109"/>
    </row>
    <row r="8133" spans="2:2" x14ac:dyDescent="0.2">
      <c r="B8133" s="109"/>
    </row>
    <row r="8134" spans="2:2" x14ac:dyDescent="0.2">
      <c r="B8134" s="109"/>
    </row>
    <row r="8135" spans="2:2" x14ac:dyDescent="0.2">
      <c r="B8135" s="109"/>
    </row>
    <row r="8136" spans="2:2" x14ac:dyDescent="0.2">
      <c r="B8136" s="109"/>
    </row>
    <row r="8137" spans="2:2" x14ac:dyDescent="0.2">
      <c r="B8137" s="109"/>
    </row>
    <row r="8138" spans="2:2" x14ac:dyDescent="0.2">
      <c r="B8138" s="109"/>
    </row>
    <row r="8139" spans="2:2" x14ac:dyDescent="0.2">
      <c r="B8139" s="109"/>
    </row>
    <row r="8140" spans="2:2" x14ac:dyDescent="0.2">
      <c r="B8140" s="109"/>
    </row>
    <row r="8141" spans="2:2" x14ac:dyDescent="0.2">
      <c r="B8141" s="109"/>
    </row>
    <row r="8142" spans="2:2" x14ac:dyDescent="0.2">
      <c r="B8142" s="109"/>
    </row>
    <row r="8143" spans="2:2" x14ac:dyDescent="0.2">
      <c r="B8143" s="109"/>
    </row>
    <row r="8144" spans="2:2" x14ac:dyDescent="0.2">
      <c r="B8144" s="109"/>
    </row>
    <row r="8145" spans="2:2" x14ac:dyDescent="0.2">
      <c r="B8145" s="109"/>
    </row>
    <row r="8146" spans="2:2" x14ac:dyDescent="0.2">
      <c r="B8146" s="109"/>
    </row>
    <row r="8147" spans="2:2" x14ac:dyDescent="0.2">
      <c r="B8147" s="109"/>
    </row>
    <row r="8148" spans="2:2" x14ac:dyDescent="0.2">
      <c r="B8148" s="109"/>
    </row>
    <row r="8149" spans="2:2" x14ac:dyDescent="0.2">
      <c r="B8149" s="109"/>
    </row>
    <row r="8150" spans="2:2" x14ac:dyDescent="0.2">
      <c r="B8150" s="109"/>
    </row>
    <row r="8151" spans="2:2" x14ac:dyDescent="0.2">
      <c r="B8151" s="109"/>
    </row>
    <row r="8152" spans="2:2" x14ac:dyDescent="0.2">
      <c r="B8152" s="109"/>
    </row>
    <row r="8153" spans="2:2" x14ac:dyDescent="0.2">
      <c r="B8153" s="109"/>
    </row>
    <row r="8154" spans="2:2" x14ac:dyDescent="0.2">
      <c r="B8154" s="109"/>
    </row>
    <row r="8155" spans="2:2" x14ac:dyDescent="0.2">
      <c r="B8155" s="109"/>
    </row>
    <row r="8156" spans="2:2" x14ac:dyDescent="0.2">
      <c r="B8156" s="109"/>
    </row>
    <row r="8157" spans="2:2" x14ac:dyDescent="0.2">
      <c r="B8157" s="109"/>
    </row>
    <row r="8158" spans="2:2" x14ac:dyDescent="0.2">
      <c r="B8158" s="109"/>
    </row>
    <row r="8159" spans="2:2" x14ac:dyDescent="0.2">
      <c r="B8159" s="109"/>
    </row>
    <row r="8160" spans="2:2" x14ac:dyDescent="0.2">
      <c r="B8160" s="109"/>
    </row>
    <row r="8161" spans="2:2" x14ac:dyDescent="0.2">
      <c r="B8161" s="109"/>
    </row>
    <row r="8162" spans="2:2" x14ac:dyDescent="0.2">
      <c r="B8162" s="109"/>
    </row>
    <row r="8163" spans="2:2" x14ac:dyDescent="0.2">
      <c r="B8163" s="109"/>
    </row>
    <row r="8164" spans="2:2" x14ac:dyDescent="0.2">
      <c r="B8164" s="109"/>
    </row>
    <row r="8165" spans="2:2" x14ac:dyDescent="0.2">
      <c r="B8165" s="109"/>
    </row>
    <row r="8166" spans="2:2" x14ac:dyDescent="0.2">
      <c r="B8166" s="109"/>
    </row>
    <row r="8167" spans="2:2" x14ac:dyDescent="0.2">
      <c r="B8167" s="109"/>
    </row>
    <row r="8168" spans="2:2" x14ac:dyDescent="0.2">
      <c r="B8168" s="109"/>
    </row>
    <row r="8169" spans="2:2" x14ac:dyDescent="0.2">
      <c r="B8169" s="109"/>
    </row>
    <row r="8170" spans="2:2" x14ac:dyDescent="0.2">
      <c r="B8170" s="109"/>
    </row>
    <row r="8171" spans="2:2" x14ac:dyDescent="0.2">
      <c r="B8171" s="109"/>
    </row>
    <row r="8172" spans="2:2" x14ac:dyDescent="0.2">
      <c r="B8172" s="109"/>
    </row>
    <row r="8173" spans="2:2" x14ac:dyDescent="0.2">
      <c r="B8173" s="109"/>
    </row>
    <row r="8174" spans="2:2" x14ac:dyDescent="0.2">
      <c r="B8174" s="109"/>
    </row>
    <row r="8175" spans="2:2" x14ac:dyDescent="0.2">
      <c r="B8175" s="109"/>
    </row>
    <row r="8176" spans="2:2" x14ac:dyDescent="0.2">
      <c r="B8176" s="109"/>
    </row>
    <row r="8177" spans="2:2" x14ac:dyDescent="0.2">
      <c r="B8177" s="109"/>
    </row>
    <row r="8178" spans="2:2" x14ac:dyDescent="0.2">
      <c r="B8178" s="109"/>
    </row>
    <row r="8179" spans="2:2" x14ac:dyDescent="0.2">
      <c r="B8179" s="109"/>
    </row>
    <row r="8180" spans="2:2" x14ac:dyDescent="0.2">
      <c r="B8180" s="109"/>
    </row>
    <row r="8181" spans="2:2" x14ac:dyDescent="0.2">
      <c r="B8181" s="109"/>
    </row>
    <row r="8182" spans="2:2" x14ac:dyDescent="0.2">
      <c r="B8182" s="109"/>
    </row>
    <row r="8183" spans="2:2" x14ac:dyDescent="0.2">
      <c r="B8183" s="109"/>
    </row>
    <row r="8184" spans="2:2" x14ac:dyDescent="0.2">
      <c r="B8184" s="109"/>
    </row>
    <row r="8185" spans="2:2" x14ac:dyDescent="0.2">
      <c r="B8185" s="109"/>
    </row>
    <row r="8186" spans="2:2" x14ac:dyDescent="0.2">
      <c r="B8186" s="109"/>
    </row>
    <row r="8187" spans="2:2" x14ac:dyDescent="0.2">
      <c r="B8187" s="109"/>
    </row>
    <row r="8188" spans="2:2" x14ac:dyDescent="0.2">
      <c r="B8188" s="109"/>
    </row>
    <row r="8189" spans="2:2" x14ac:dyDescent="0.2">
      <c r="B8189" s="109"/>
    </row>
    <row r="8190" spans="2:2" x14ac:dyDescent="0.2">
      <c r="B8190" s="109"/>
    </row>
    <row r="8191" spans="2:2" x14ac:dyDescent="0.2">
      <c r="B8191" s="109"/>
    </row>
    <row r="8192" spans="2:2" x14ac:dyDescent="0.2">
      <c r="B8192" s="109"/>
    </row>
    <row r="8193" spans="2:2" x14ac:dyDescent="0.2">
      <c r="B8193" s="109"/>
    </row>
    <row r="8194" spans="2:2" x14ac:dyDescent="0.2">
      <c r="B8194" s="109"/>
    </row>
    <row r="8195" spans="2:2" x14ac:dyDescent="0.2">
      <c r="B8195" s="109"/>
    </row>
    <row r="8196" spans="2:2" x14ac:dyDescent="0.2">
      <c r="B8196" s="109"/>
    </row>
    <row r="8197" spans="2:2" x14ac:dyDescent="0.2">
      <c r="B8197" s="109"/>
    </row>
    <row r="8198" spans="2:2" x14ac:dyDescent="0.2">
      <c r="B8198" s="109"/>
    </row>
    <row r="8199" spans="2:2" x14ac:dyDescent="0.2">
      <c r="B8199" s="109"/>
    </row>
    <row r="8200" spans="2:2" x14ac:dyDescent="0.2">
      <c r="B8200" s="109"/>
    </row>
    <row r="8201" spans="2:2" x14ac:dyDescent="0.2">
      <c r="B8201" s="109"/>
    </row>
    <row r="8202" spans="2:2" x14ac:dyDescent="0.2">
      <c r="B8202" s="109"/>
    </row>
    <row r="8203" spans="2:2" x14ac:dyDescent="0.2">
      <c r="B8203" s="109"/>
    </row>
    <row r="8204" spans="2:2" x14ac:dyDescent="0.2">
      <c r="B8204" s="109"/>
    </row>
    <row r="8205" spans="2:2" x14ac:dyDescent="0.2">
      <c r="B8205" s="109"/>
    </row>
    <row r="8206" spans="2:2" x14ac:dyDescent="0.2">
      <c r="B8206" s="109"/>
    </row>
    <row r="8207" spans="2:2" x14ac:dyDescent="0.2">
      <c r="B8207" s="109"/>
    </row>
    <row r="8208" spans="2:2" x14ac:dyDescent="0.2">
      <c r="B8208" s="109"/>
    </row>
    <row r="8209" spans="2:2" x14ac:dyDescent="0.2">
      <c r="B8209" s="109"/>
    </row>
    <row r="8210" spans="2:2" x14ac:dyDescent="0.2">
      <c r="B8210" s="109"/>
    </row>
    <row r="8211" spans="2:2" x14ac:dyDescent="0.2">
      <c r="B8211" s="109"/>
    </row>
    <row r="8212" spans="2:2" x14ac:dyDescent="0.2">
      <c r="B8212" s="109"/>
    </row>
    <row r="8213" spans="2:2" x14ac:dyDescent="0.2">
      <c r="B8213" s="109"/>
    </row>
    <row r="8214" spans="2:2" x14ac:dyDescent="0.2">
      <c r="B8214" s="109"/>
    </row>
    <row r="8215" spans="2:2" x14ac:dyDescent="0.2">
      <c r="B8215" s="109"/>
    </row>
    <row r="8216" spans="2:2" x14ac:dyDescent="0.2">
      <c r="B8216" s="109"/>
    </row>
    <row r="8217" spans="2:2" x14ac:dyDescent="0.2">
      <c r="B8217" s="109"/>
    </row>
    <row r="8218" spans="2:2" x14ac:dyDescent="0.2">
      <c r="B8218" s="109"/>
    </row>
    <row r="8219" spans="2:2" x14ac:dyDescent="0.2">
      <c r="B8219" s="109"/>
    </row>
    <row r="8220" spans="2:2" x14ac:dyDescent="0.2">
      <c r="B8220" s="109"/>
    </row>
    <row r="8221" spans="2:2" x14ac:dyDescent="0.2">
      <c r="B8221" s="109"/>
    </row>
    <row r="8222" spans="2:2" x14ac:dyDescent="0.2">
      <c r="B8222" s="109"/>
    </row>
    <row r="8223" spans="2:2" x14ac:dyDescent="0.2">
      <c r="B8223" s="109"/>
    </row>
    <row r="8224" spans="2:2" x14ac:dyDescent="0.2">
      <c r="B8224" s="109"/>
    </row>
    <row r="8225" spans="2:2" x14ac:dyDescent="0.2">
      <c r="B8225" s="109"/>
    </row>
    <row r="8226" spans="2:2" x14ac:dyDescent="0.2">
      <c r="B8226" s="109"/>
    </row>
    <row r="8227" spans="2:2" x14ac:dyDescent="0.2">
      <c r="B8227" s="109"/>
    </row>
    <row r="8228" spans="2:2" x14ac:dyDescent="0.2">
      <c r="B8228" s="109"/>
    </row>
    <row r="8229" spans="2:2" x14ac:dyDescent="0.2">
      <c r="B8229" s="109"/>
    </row>
    <row r="8230" spans="2:2" x14ac:dyDescent="0.2">
      <c r="B8230" s="109"/>
    </row>
    <row r="8231" spans="2:2" x14ac:dyDescent="0.2">
      <c r="B8231" s="109"/>
    </row>
    <row r="8232" spans="2:2" x14ac:dyDescent="0.2">
      <c r="B8232" s="109"/>
    </row>
    <row r="8233" spans="2:2" x14ac:dyDescent="0.2">
      <c r="B8233" s="109"/>
    </row>
    <row r="8234" spans="2:2" x14ac:dyDescent="0.2">
      <c r="B8234" s="109"/>
    </row>
    <row r="8235" spans="2:2" x14ac:dyDescent="0.2">
      <c r="B8235" s="109"/>
    </row>
    <row r="8236" spans="2:2" x14ac:dyDescent="0.2">
      <c r="B8236" s="109"/>
    </row>
    <row r="8237" spans="2:2" x14ac:dyDescent="0.2">
      <c r="B8237" s="109"/>
    </row>
    <row r="8238" spans="2:2" x14ac:dyDescent="0.2">
      <c r="B8238" s="109"/>
    </row>
    <row r="8239" spans="2:2" x14ac:dyDescent="0.2">
      <c r="B8239" s="109"/>
    </row>
    <row r="8240" spans="2:2" x14ac:dyDescent="0.2">
      <c r="B8240" s="109"/>
    </row>
    <row r="8241" spans="2:2" x14ac:dyDescent="0.2">
      <c r="B8241" s="109"/>
    </row>
    <row r="8242" spans="2:2" x14ac:dyDescent="0.2">
      <c r="B8242" s="109"/>
    </row>
    <row r="8243" spans="2:2" x14ac:dyDescent="0.2">
      <c r="B8243" s="109"/>
    </row>
    <row r="8244" spans="2:2" x14ac:dyDescent="0.2">
      <c r="B8244" s="109"/>
    </row>
    <row r="8245" spans="2:2" x14ac:dyDescent="0.2">
      <c r="B8245" s="109"/>
    </row>
    <row r="8246" spans="2:2" x14ac:dyDescent="0.2">
      <c r="B8246" s="109"/>
    </row>
    <row r="8247" spans="2:2" x14ac:dyDescent="0.2">
      <c r="B8247" s="109"/>
    </row>
    <row r="8248" spans="2:2" x14ac:dyDescent="0.2">
      <c r="B8248" s="109"/>
    </row>
    <row r="8249" spans="2:2" x14ac:dyDescent="0.2">
      <c r="B8249" s="109"/>
    </row>
    <row r="8250" spans="2:2" x14ac:dyDescent="0.2">
      <c r="B8250" s="109"/>
    </row>
    <row r="8251" spans="2:2" x14ac:dyDescent="0.2">
      <c r="B8251" s="109"/>
    </row>
    <row r="8252" spans="2:2" x14ac:dyDescent="0.2">
      <c r="B8252" s="109"/>
    </row>
    <row r="8253" spans="2:2" x14ac:dyDescent="0.2">
      <c r="B8253" s="109"/>
    </row>
    <row r="8254" spans="2:2" x14ac:dyDescent="0.2">
      <c r="B8254" s="109"/>
    </row>
    <row r="8255" spans="2:2" x14ac:dyDescent="0.2">
      <c r="B8255" s="109"/>
    </row>
    <row r="8256" spans="2:2" x14ac:dyDescent="0.2">
      <c r="B8256" s="109"/>
    </row>
    <row r="8257" spans="2:2" x14ac:dyDescent="0.2">
      <c r="B8257" s="109"/>
    </row>
    <row r="8258" spans="2:2" x14ac:dyDescent="0.2">
      <c r="B8258" s="109"/>
    </row>
    <row r="8259" spans="2:2" x14ac:dyDescent="0.2">
      <c r="B8259" s="109"/>
    </row>
    <row r="8260" spans="2:2" x14ac:dyDescent="0.2">
      <c r="B8260" s="109"/>
    </row>
    <row r="8261" spans="2:2" x14ac:dyDescent="0.2">
      <c r="B8261" s="109"/>
    </row>
    <row r="8262" spans="2:2" x14ac:dyDescent="0.2">
      <c r="B8262" s="109"/>
    </row>
    <row r="8263" spans="2:2" x14ac:dyDescent="0.2">
      <c r="B8263" s="109"/>
    </row>
    <row r="8264" spans="2:2" x14ac:dyDescent="0.2">
      <c r="B8264" s="109"/>
    </row>
    <row r="8265" spans="2:2" x14ac:dyDescent="0.2">
      <c r="B8265" s="109"/>
    </row>
    <row r="8266" spans="2:2" x14ac:dyDescent="0.2">
      <c r="B8266" s="109"/>
    </row>
    <row r="8267" spans="2:2" x14ac:dyDescent="0.2">
      <c r="B8267" s="109"/>
    </row>
    <row r="8268" spans="2:2" x14ac:dyDescent="0.2">
      <c r="B8268" s="109"/>
    </row>
    <row r="8269" spans="2:2" x14ac:dyDescent="0.2">
      <c r="B8269" s="109"/>
    </row>
    <row r="8270" spans="2:2" x14ac:dyDescent="0.2">
      <c r="B8270" s="109"/>
    </row>
    <row r="8271" spans="2:2" x14ac:dyDescent="0.2">
      <c r="B8271" s="109"/>
    </row>
    <row r="8272" spans="2:2" x14ac:dyDescent="0.2">
      <c r="B8272" s="109"/>
    </row>
    <row r="8273" spans="2:2" x14ac:dyDescent="0.2">
      <c r="B8273" s="109"/>
    </row>
    <row r="8274" spans="2:2" x14ac:dyDescent="0.2">
      <c r="B8274" s="109"/>
    </row>
    <row r="8275" spans="2:2" x14ac:dyDescent="0.2">
      <c r="B8275" s="109"/>
    </row>
    <row r="8276" spans="2:2" x14ac:dyDescent="0.2">
      <c r="B8276" s="109"/>
    </row>
    <row r="8277" spans="2:2" x14ac:dyDescent="0.2">
      <c r="B8277" s="109"/>
    </row>
    <row r="8278" spans="2:2" x14ac:dyDescent="0.2">
      <c r="B8278" s="109"/>
    </row>
    <row r="8279" spans="2:2" x14ac:dyDescent="0.2">
      <c r="B8279" s="109"/>
    </row>
    <row r="8280" spans="2:2" x14ac:dyDescent="0.2">
      <c r="B8280" s="109"/>
    </row>
    <row r="8281" spans="2:2" x14ac:dyDescent="0.2">
      <c r="B8281" s="109"/>
    </row>
    <row r="8282" spans="2:2" x14ac:dyDescent="0.2">
      <c r="B8282" s="109"/>
    </row>
    <row r="8283" spans="2:2" x14ac:dyDescent="0.2">
      <c r="B8283" s="109"/>
    </row>
    <row r="8284" spans="2:2" x14ac:dyDescent="0.2">
      <c r="B8284" s="109"/>
    </row>
    <row r="8285" spans="2:2" x14ac:dyDescent="0.2">
      <c r="B8285" s="109"/>
    </row>
    <row r="8286" spans="2:2" x14ac:dyDescent="0.2">
      <c r="B8286" s="109"/>
    </row>
    <row r="8287" spans="2:2" x14ac:dyDescent="0.2">
      <c r="B8287" s="109"/>
    </row>
    <row r="8288" spans="2:2" x14ac:dyDescent="0.2">
      <c r="B8288" s="109"/>
    </row>
    <row r="8289" spans="2:2" x14ac:dyDescent="0.2">
      <c r="B8289" s="109"/>
    </row>
    <row r="8290" spans="2:2" x14ac:dyDescent="0.2">
      <c r="B8290" s="109"/>
    </row>
    <row r="8291" spans="2:2" x14ac:dyDescent="0.2">
      <c r="B8291" s="109"/>
    </row>
    <row r="8292" spans="2:2" x14ac:dyDescent="0.2">
      <c r="B8292" s="109"/>
    </row>
    <row r="8293" spans="2:2" x14ac:dyDescent="0.2">
      <c r="B8293" s="109"/>
    </row>
    <row r="8294" spans="2:2" x14ac:dyDescent="0.2">
      <c r="B8294" s="109"/>
    </row>
    <row r="8295" spans="2:2" x14ac:dyDescent="0.2">
      <c r="B8295" s="109"/>
    </row>
    <row r="8296" spans="2:2" x14ac:dyDescent="0.2">
      <c r="B8296" s="109"/>
    </row>
    <row r="8297" spans="2:2" x14ac:dyDescent="0.2">
      <c r="B8297" s="109"/>
    </row>
    <row r="8298" spans="2:2" x14ac:dyDescent="0.2">
      <c r="B8298" s="109"/>
    </row>
    <row r="8299" spans="2:2" x14ac:dyDescent="0.2">
      <c r="B8299" s="109"/>
    </row>
    <row r="8300" spans="2:2" x14ac:dyDescent="0.2">
      <c r="B8300" s="109"/>
    </row>
    <row r="8301" spans="2:2" x14ac:dyDescent="0.2">
      <c r="B8301" s="109"/>
    </row>
    <row r="8302" spans="2:2" x14ac:dyDescent="0.2">
      <c r="B8302" s="109"/>
    </row>
    <row r="8303" spans="2:2" x14ac:dyDescent="0.2">
      <c r="B8303" s="109"/>
    </row>
    <row r="8304" spans="2:2" x14ac:dyDescent="0.2">
      <c r="B8304" s="109"/>
    </row>
    <row r="8305" spans="2:2" x14ac:dyDescent="0.2">
      <c r="B8305" s="109"/>
    </row>
    <row r="8306" spans="2:2" x14ac:dyDescent="0.2">
      <c r="B8306" s="109"/>
    </row>
    <row r="8307" spans="2:2" x14ac:dyDescent="0.2">
      <c r="B8307" s="109"/>
    </row>
    <row r="8308" spans="2:2" x14ac:dyDescent="0.2">
      <c r="B8308" s="109"/>
    </row>
    <row r="8309" spans="2:2" x14ac:dyDescent="0.2">
      <c r="B8309" s="109"/>
    </row>
    <row r="8310" spans="2:2" x14ac:dyDescent="0.2">
      <c r="B8310" s="109"/>
    </row>
    <row r="8311" spans="2:2" x14ac:dyDescent="0.2">
      <c r="B8311" s="109"/>
    </row>
    <row r="8312" spans="2:2" x14ac:dyDescent="0.2">
      <c r="B8312" s="109"/>
    </row>
    <row r="8313" spans="2:2" x14ac:dyDescent="0.2">
      <c r="B8313" s="109"/>
    </row>
    <row r="8314" spans="2:2" x14ac:dyDescent="0.2">
      <c r="B8314" s="109"/>
    </row>
    <row r="8315" spans="2:2" x14ac:dyDescent="0.2">
      <c r="B8315" s="109"/>
    </row>
    <row r="8316" spans="2:2" x14ac:dyDescent="0.2">
      <c r="B8316" s="109"/>
    </row>
    <row r="8317" spans="2:2" x14ac:dyDescent="0.2">
      <c r="B8317" s="109"/>
    </row>
    <row r="8318" spans="2:2" x14ac:dyDescent="0.2">
      <c r="B8318" s="109"/>
    </row>
    <row r="8319" spans="2:2" x14ac:dyDescent="0.2">
      <c r="B8319" s="109"/>
    </row>
    <row r="8320" spans="2:2" x14ac:dyDescent="0.2">
      <c r="B8320" s="109"/>
    </row>
    <row r="8321" spans="2:2" x14ac:dyDescent="0.2">
      <c r="B8321" s="109"/>
    </row>
    <row r="8322" spans="2:2" x14ac:dyDescent="0.2">
      <c r="B8322" s="109"/>
    </row>
    <row r="8323" spans="2:2" x14ac:dyDescent="0.2">
      <c r="B8323" s="109"/>
    </row>
    <row r="8324" spans="2:2" x14ac:dyDescent="0.2">
      <c r="B8324" s="109"/>
    </row>
    <row r="8325" spans="2:2" x14ac:dyDescent="0.2">
      <c r="B8325" s="109"/>
    </row>
    <row r="8326" spans="2:2" x14ac:dyDescent="0.2">
      <c r="B8326" s="109"/>
    </row>
    <row r="8327" spans="2:2" x14ac:dyDescent="0.2">
      <c r="B8327" s="109"/>
    </row>
    <row r="8328" spans="2:2" x14ac:dyDescent="0.2">
      <c r="B8328" s="109"/>
    </row>
    <row r="8329" spans="2:2" x14ac:dyDescent="0.2">
      <c r="B8329" s="109"/>
    </row>
    <row r="8330" spans="2:2" x14ac:dyDescent="0.2">
      <c r="B8330" s="109"/>
    </row>
    <row r="8331" spans="2:2" x14ac:dyDescent="0.2">
      <c r="B8331" s="109"/>
    </row>
    <row r="8332" spans="2:2" x14ac:dyDescent="0.2">
      <c r="B8332" s="109"/>
    </row>
    <row r="8333" spans="2:2" x14ac:dyDescent="0.2">
      <c r="B8333" s="109"/>
    </row>
    <row r="8334" spans="2:2" x14ac:dyDescent="0.2">
      <c r="B8334" s="109"/>
    </row>
    <row r="8335" spans="2:2" x14ac:dyDescent="0.2">
      <c r="B8335" s="109"/>
    </row>
    <row r="8336" spans="2:2" x14ac:dyDescent="0.2">
      <c r="B8336" s="109"/>
    </row>
    <row r="8337" spans="2:2" x14ac:dyDescent="0.2">
      <c r="B8337" s="109"/>
    </row>
    <row r="8338" spans="2:2" x14ac:dyDescent="0.2">
      <c r="B8338" s="109"/>
    </row>
    <row r="8339" spans="2:2" x14ac:dyDescent="0.2">
      <c r="B8339" s="109"/>
    </row>
    <row r="8340" spans="2:2" x14ac:dyDescent="0.2">
      <c r="B8340" s="109"/>
    </row>
    <row r="8341" spans="2:2" x14ac:dyDescent="0.2">
      <c r="B8341" s="109"/>
    </row>
    <row r="8342" spans="2:2" x14ac:dyDescent="0.2">
      <c r="B8342" s="109"/>
    </row>
    <row r="8343" spans="2:2" x14ac:dyDescent="0.2">
      <c r="B8343" s="109"/>
    </row>
    <row r="8344" spans="2:2" x14ac:dyDescent="0.2">
      <c r="B8344" s="109"/>
    </row>
    <row r="8345" spans="2:2" x14ac:dyDescent="0.2">
      <c r="B8345" s="109"/>
    </row>
    <row r="8346" spans="2:2" x14ac:dyDescent="0.2">
      <c r="B8346" s="109"/>
    </row>
    <row r="8347" spans="2:2" x14ac:dyDescent="0.2">
      <c r="B8347" s="109"/>
    </row>
    <row r="8348" spans="2:2" x14ac:dyDescent="0.2">
      <c r="B8348" s="109"/>
    </row>
    <row r="8349" spans="2:2" x14ac:dyDescent="0.2">
      <c r="B8349" s="109"/>
    </row>
    <row r="8350" spans="2:2" x14ac:dyDescent="0.2">
      <c r="B8350" s="109"/>
    </row>
    <row r="8351" spans="2:2" x14ac:dyDescent="0.2">
      <c r="B8351" s="109"/>
    </row>
    <row r="8352" spans="2:2" x14ac:dyDescent="0.2">
      <c r="B8352" s="109"/>
    </row>
    <row r="8353" spans="2:2" x14ac:dyDescent="0.2">
      <c r="B8353" s="109"/>
    </row>
    <row r="8354" spans="2:2" x14ac:dyDescent="0.2">
      <c r="B8354" s="109"/>
    </row>
    <row r="8355" spans="2:2" x14ac:dyDescent="0.2">
      <c r="B8355" s="109"/>
    </row>
    <row r="8356" spans="2:2" x14ac:dyDescent="0.2">
      <c r="B8356" s="109"/>
    </row>
    <row r="8357" spans="2:2" x14ac:dyDescent="0.2">
      <c r="B8357" s="109"/>
    </row>
    <row r="8358" spans="2:2" x14ac:dyDescent="0.2">
      <c r="B8358" s="109"/>
    </row>
    <row r="8359" spans="2:2" x14ac:dyDescent="0.2">
      <c r="B8359" s="109"/>
    </row>
    <row r="8360" spans="2:2" x14ac:dyDescent="0.2">
      <c r="B8360" s="109"/>
    </row>
    <row r="8361" spans="2:2" x14ac:dyDescent="0.2">
      <c r="B8361" s="109"/>
    </row>
    <row r="8362" spans="2:2" x14ac:dyDescent="0.2">
      <c r="B8362" s="109"/>
    </row>
    <row r="8363" spans="2:2" x14ac:dyDescent="0.2">
      <c r="B8363" s="109"/>
    </row>
    <row r="8364" spans="2:2" x14ac:dyDescent="0.2">
      <c r="B8364" s="109"/>
    </row>
    <row r="8365" spans="2:2" x14ac:dyDescent="0.2">
      <c r="B8365" s="109"/>
    </row>
    <row r="8366" spans="2:2" x14ac:dyDescent="0.2">
      <c r="B8366" s="109"/>
    </row>
    <row r="8367" spans="2:2" x14ac:dyDescent="0.2">
      <c r="B8367" s="109"/>
    </row>
    <row r="8368" spans="2:2" x14ac:dyDescent="0.2">
      <c r="B8368" s="109"/>
    </row>
    <row r="8369" spans="2:2" x14ac:dyDescent="0.2">
      <c r="B8369" s="109"/>
    </row>
    <row r="8370" spans="2:2" x14ac:dyDescent="0.2">
      <c r="B8370" s="109"/>
    </row>
    <row r="8371" spans="2:2" x14ac:dyDescent="0.2">
      <c r="B8371" s="109"/>
    </row>
    <row r="8372" spans="2:2" x14ac:dyDescent="0.2">
      <c r="B8372" s="109"/>
    </row>
    <row r="8373" spans="2:2" x14ac:dyDescent="0.2">
      <c r="B8373" s="109"/>
    </row>
    <row r="8374" spans="2:2" x14ac:dyDescent="0.2">
      <c r="B8374" s="109"/>
    </row>
    <row r="8375" spans="2:2" x14ac:dyDescent="0.2">
      <c r="B8375" s="109"/>
    </row>
    <row r="8376" spans="2:2" x14ac:dyDescent="0.2">
      <c r="B8376" s="109"/>
    </row>
    <row r="8377" spans="2:2" x14ac:dyDescent="0.2">
      <c r="B8377" s="109"/>
    </row>
    <row r="8378" spans="2:2" x14ac:dyDescent="0.2">
      <c r="B8378" s="109"/>
    </row>
    <row r="8379" spans="2:2" x14ac:dyDescent="0.2">
      <c r="B8379" s="109"/>
    </row>
    <row r="8380" spans="2:2" x14ac:dyDescent="0.2">
      <c r="B8380" s="109"/>
    </row>
    <row r="8381" spans="2:2" x14ac:dyDescent="0.2">
      <c r="B8381" s="109"/>
    </row>
    <row r="8382" spans="2:2" x14ac:dyDescent="0.2">
      <c r="B8382" s="109"/>
    </row>
    <row r="8383" spans="2:2" x14ac:dyDescent="0.2">
      <c r="B8383" s="109"/>
    </row>
    <row r="8384" spans="2:2" x14ac:dyDescent="0.2">
      <c r="B8384" s="109"/>
    </row>
    <row r="8385" spans="2:2" x14ac:dyDescent="0.2">
      <c r="B8385" s="109"/>
    </row>
    <row r="8386" spans="2:2" x14ac:dyDescent="0.2">
      <c r="B8386" s="109"/>
    </row>
    <row r="8387" spans="2:2" x14ac:dyDescent="0.2">
      <c r="B8387" s="109"/>
    </row>
    <row r="8388" spans="2:2" x14ac:dyDescent="0.2">
      <c r="B8388" s="109"/>
    </row>
    <row r="8389" spans="2:2" x14ac:dyDescent="0.2">
      <c r="B8389" s="109"/>
    </row>
    <row r="8390" spans="2:2" x14ac:dyDescent="0.2">
      <c r="B8390" s="109"/>
    </row>
    <row r="8391" spans="2:2" x14ac:dyDescent="0.2">
      <c r="B8391" s="109"/>
    </row>
    <row r="8392" spans="2:2" x14ac:dyDescent="0.2">
      <c r="B8392" s="109"/>
    </row>
    <row r="8393" spans="2:2" x14ac:dyDescent="0.2">
      <c r="B8393" s="109"/>
    </row>
    <row r="8394" spans="2:2" x14ac:dyDescent="0.2">
      <c r="B8394" s="109"/>
    </row>
    <row r="8395" spans="2:2" x14ac:dyDescent="0.2">
      <c r="B8395" s="109"/>
    </row>
    <row r="8396" spans="2:2" x14ac:dyDescent="0.2">
      <c r="B8396" s="109"/>
    </row>
    <row r="8397" spans="2:2" x14ac:dyDescent="0.2">
      <c r="B8397" s="109"/>
    </row>
    <row r="8398" spans="2:2" x14ac:dyDescent="0.2">
      <c r="B8398" s="109"/>
    </row>
    <row r="8399" spans="2:2" x14ac:dyDescent="0.2">
      <c r="B8399" s="109"/>
    </row>
    <row r="8400" spans="2:2" x14ac:dyDescent="0.2">
      <c r="B8400" s="109"/>
    </row>
    <row r="8401" spans="2:2" x14ac:dyDescent="0.2">
      <c r="B8401" s="109"/>
    </row>
    <row r="8402" spans="2:2" x14ac:dyDescent="0.2">
      <c r="B8402" s="109"/>
    </row>
    <row r="8403" spans="2:2" x14ac:dyDescent="0.2">
      <c r="B8403" s="109"/>
    </row>
    <row r="8404" spans="2:2" x14ac:dyDescent="0.2">
      <c r="B8404" s="109"/>
    </row>
    <row r="8405" spans="2:2" x14ac:dyDescent="0.2">
      <c r="B8405" s="109"/>
    </row>
    <row r="8406" spans="2:2" x14ac:dyDescent="0.2">
      <c r="B8406" s="109"/>
    </row>
    <row r="8407" spans="2:2" x14ac:dyDescent="0.2">
      <c r="B8407" s="109"/>
    </row>
    <row r="8408" spans="2:2" x14ac:dyDescent="0.2">
      <c r="B8408" s="109"/>
    </row>
    <row r="8409" spans="2:2" x14ac:dyDescent="0.2">
      <c r="B8409" s="109"/>
    </row>
    <row r="8410" spans="2:2" x14ac:dyDescent="0.2">
      <c r="B8410" s="109"/>
    </row>
    <row r="8411" spans="2:2" x14ac:dyDescent="0.2">
      <c r="B8411" s="109"/>
    </row>
    <row r="8412" spans="2:2" x14ac:dyDescent="0.2">
      <c r="B8412" s="109"/>
    </row>
    <row r="8413" spans="2:2" x14ac:dyDescent="0.2">
      <c r="B8413" s="109"/>
    </row>
    <row r="8414" spans="2:2" x14ac:dyDescent="0.2">
      <c r="B8414" s="109"/>
    </row>
    <row r="8415" spans="2:2" x14ac:dyDescent="0.2">
      <c r="B8415" s="109"/>
    </row>
    <row r="8416" spans="2:2" x14ac:dyDescent="0.2">
      <c r="B8416" s="109"/>
    </row>
    <row r="8417" spans="2:2" x14ac:dyDescent="0.2">
      <c r="B8417" s="109"/>
    </row>
    <row r="8418" spans="2:2" x14ac:dyDescent="0.2">
      <c r="B8418" s="109"/>
    </row>
    <row r="8419" spans="2:2" x14ac:dyDescent="0.2">
      <c r="B8419" s="109"/>
    </row>
    <row r="8420" spans="2:2" x14ac:dyDescent="0.2">
      <c r="B8420" s="109"/>
    </row>
    <row r="8421" spans="2:2" x14ac:dyDescent="0.2">
      <c r="B8421" s="109"/>
    </row>
    <row r="8422" spans="2:2" x14ac:dyDescent="0.2">
      <c r="B8422" s="109"/>
    </row>
    <row r="8423" spans="2:2" x14ac:dyDescent="0.2">
      <c r="B8423" s="109"/>
    </row>
    <row r="8424" spans="2:2" x14ac:dyDescent="0.2">
      <c r="B8424" s="109"/>
    </row>
    <row r="8425" spans="2:2" x14ac:dyDescent="0.2">
      <c r="B8425" s="109"/>
    </row>
    <row r="8426" spans="2:2" x14ac:dyDescent="0.2">
      <c r="B8426" s="109"/>
    </row>
    <row r="8427" spans="2:2" x14ac:dyDescent="0.2">
      <c r="B8427" s="109"/>
    </row>
    <row r="8428" spans="2:2" x14ac:dyDescent="0.2">
      <c r="B8428" s="109"/>
    </row>
    <row r="8429" spans="2:2" x14ac:dyDescent="0.2">
      <c r="B8429" s="109"/>
    </row>
    <row r="8430" spans="2:2" x14ac:dyDescent="0.2">
      <c r="B8430" s="109"/>
    </row>
    <row r="8431" spans="2:2" x14ac:dyDescent="0.2">
      <c r="B8431" s="109"/>
    </row>
    <row r="8432" spans="2:2" x14ac:dyDescent="0.2">
      <c r="B8432" s="109"/>
    </row>
    <row r="8433" spans="2:2" x14ac:dyDescent="0.2">
      <c r="B8433" s="109"/>
    </row>
    <row r="8434" spans="2:2" x14ac:dyDescent="0.2">
      <c r="B8434" s="109"/>
    </row>
    <row r="8435" spans="2:2" x14ac:dyDescent="0.2">
      <c r="B8435" s="109"/>
    </row>
    <row r="8436" spans="2:2" x14ac:dyDescent="0.2">
      <c r="B8436" s="109"/>
    </row>
    <row r="8437" spans="2:2" x14ac:dyDescent="0.2">
      <c r="B8437" s="109"/>
    </row>
    <row r="8438" spans="2:2" x14ac:dyDescent="0.2">
      <c r="B8438" s="109"/>
    </row>
    <row r="8439" spans="2:2" x14ac:dyDescent="0.2">
      <c r="B8439" s="109"/>
    </row>
    <row r="8440" spans="2:2" x14ac:dyDescent="0.2">
      <c r="B8440" s="109"/>
    </row>
    <row r="8441" spans="2:2" x14ac:dyDescent="0.2">
      <c r="B8441" s="109"/>
    </row>
    <row r="8442" spans="2:2" x14ac:dyDescent="0.2">
      <c r="B8442" s="109"/>
    </row>
    <row r="8443" spans="2:2" x14ac:dyDescent="0.2">
      <c r="B8443" s="109"/>
    </row>
    <row r="8444" spans="2:2" x14ac:dyDescent="0.2">
      <c r="B8444" s="109"/>
    </row>
    <row r="8445" spans="2:2" x14ac:dyDescent="0.2">
      <c r="B8445" s="109"/>
    </row>
    <row r="8446" spans="2:2" x14ac:dyDescent="0.2">
      <c r="B8446" s="109"/>
    </row>
    <row r="8447" spans="2:2" x14ac:dyDescent="0.2">
      <c r="B8447" s="109"/>
    </row>
    <row r="8448" spans="2:2" x14ac:dyDescent="0.2">
      <c r="B8448" s="109"/>
    </row>
    <row r="8449" spans="2:2" x14ac:dyDescent="0.2">
      <c r="B8449" s="109"/>
    </row>
    <row r="8450" spans="2:2" x14ac:dyDescent="0.2">
      <c r="B8450" s="109"/>
    </row>
    <row r="8451" spans="2:2" x14ac:dyDescent="0.2">
      <c r="B8451" s="109"/>
    </row>
    <row r="8452" spans="2:2" x14ac:dyDescent="0.2">
      <c r="B8452" s="109"/>
    </row>
    <row r="8453" spans="2:2" x14ac:dyDescent="0.2">
      <c r="B8453" s="109"/>
    </row>
    <row r="8454" spans="2:2" x14ac:dyDescent="0.2">
      <c r="B8454" s="109"/>
    </row>
    <row r="8455" spans="2:2" x14ac:dyDescent="0.2">
      <c r="B8455" s="109"/>
    </row>
    <row r="8456" spans="2:2" x14ac:dyDescent="0.2">
      <c r="B8456" s="109"/>
    </row>
    <row r="8457" spans="2:2" x14ac:dyDescent="0.2">
      <c r="B8457" s="109"/>
    </row>
    <row r="8458" spans="2:2" x14ac:dyDescent="0.2">
      <c r="B8458" s="109"/>
    </row>
    <row r="8459" spans="2:2" x14ac:dyDescent="0.2">
      <c r="B8459" s="109"/>
    </row>
    <row r="8460" spans="2:2" x14ac:dyDescent="0.2">
      <c r="B8460" s="109"/>
    </row>
    <row r="8461" spans="2:2" x14ac:dyDescent="0.2">
      <c r="B8461" s="109"/>
    </row>
    <row r="8462" spans="2:2" x14ac:dyDescent="0.2">
      <c r="B8462" s="109"/>
    </row>
    <row r="8463" spans="2:2" x14ac:dyDescent="0.2">
      <c r="B8463" s="109"/>
    </row>
    <row r="8464" spans="2:2" x14ac:dyDescent="0.2">
      <c r="B8464" s="109"/>
    </row>
    <row r="8465" spans="2:2" x14ac:dyDescent="0.2">
      <c r="B8465" s="109"/>
    </row>
    <row r="8466" spans="2:2" x14ac:dyDescent="0.2">
      <c r="B8466" s="109"/>
    </row>
    <row r="8467" spans="2:2" x14ac:dyDescent="0.2">
      <c r="B8467" s="109"/>
    </row>
    <row r="8468" spans="2:2" x14ac:dyDescent="0.2">
      <c r="B8468" s="109"/>
    </row>
    <row r="8469" spans="2:2" x14ac:dyDescent="0.2">
      <c r="B8469" s="109"/>
    </row>
    <row r="8470" spans="2:2" x14ac:dyDescent="0.2">
      <c r="B8470" s="109"/>
    </row>
    <row r="8471" spans="2:2" x14ac:dyDescent="0.2">
      <c r="B8471" s="109"/>
    </row>
    <row r="8472" spans="2:2" x14ac:dyDescent="0.2">
      <c r="B8472" s="109"/>
    </row>
    <row r="8473" spans="2:2" x14ac:dyDescent="0.2">
      <c r="B8473" s="109"/>
    </row>
    <row r="8474" spans="2:2" x14ac:dyDescent="0.2">
      <c r="B8474" s="109"/>
    </row>
    <row r="8475" spans="2:2" x14ac:dyDescent="0.2">
      <c r="B8475" s="109"/>
    </row>
    <row r="8476" spans="2:2" x14ac:dyDescent="0.2">
      <c r="B8476" s="109"/>
    </row>
    <row r="8477" spans="2:2" x14ac:dyDescent="0.2">
      <c r="B8477" s="109"/>
    </row>
    <row r="8478" spans="2:2" x14ac:dyDescent="0.2">
      <c r="B8478" s="109"/>
    </row>
    <row r="8479" spans="2:2" x14ac:dyDescent="0.2">
      <c r="B8479" s="109"/>
    </row>
    <row r="8480" spans="2:2" x14ac:dyDescent="0.2">
      <c r="B8480" s="109"/>
    </row>
    <row r="8481" spans="2:2" x14ac:dyDescent="0.2">
      <c r="B8481" s="109"/>
    </row>
    <row r="8482" spans="2:2" x14ac:dyDescent="0.2">
      <c r="B8482" s="109"/>
    </row>
    <row r="8483" spans="2:2" x14ac:dyDescent="0.2">
      <c r="B8483" s="109"/>
    </row>
    <row r="8484" spans="2:2" x14ac:dyDescent="0.2">
      <c r="B8484" s="109"/>
    </row>
    <row r="8485" spans="2:2" x14ac:dyDescent="0.2">
      <c r="B8485" s="109"/>
    </row>
    <row r="8486" spans="2:2" x14ac:dyDescent="0.2">
      <c r="B8486" s="109"/>
    </row>
    <row r="8487" spans="2:2" x14ac:dyDescent="0.2">
      <c r="B8487" s="109"/>
    </row>
    <row r="8488" spans="2:2" x14ac:dyDescent="0.2">
      <c r="B8488" s="109"/>
    </row>
    <row r="8489" spans="2:2" x14ac:dyDescent="0.2">
      <c r="B8489" s="109"/>
    </row>
    <row r="8490" spans="2:2" x14ac:dyDescent="0.2">
      <c r="B8490" s="109"/>
    </row>
    <row r="8491" spans="2:2" x14ac:dyDescent="0.2">
      <c r="B8491" s="109"/>
    </row>
    <row r="8492" spans="2:2" x14ac:dyDescent="0.2">
      <c r="B8492" s="109"/>
    </row>
    <row r="8493" spans="2:2" x14ac:dyDescent="0.2">
      <c r="B8493" s="109"/>
    </row>
    <row r="8494" spans="2:2" x14ac:dyDescent="0.2">
      <c r="B8494" s="109"/>
    </row>
    <row r="8495" spans="2:2" x14ac:dyDescent="0.2">
      <c r="B8495" s="109"/>
    </row>
    <row r="8496" spans="2:2" x14ac:dyDescent="0.2">
      <c r="B8496" s="109"/>
    </row>
    <row r="8497" spans="2:2" x14ac:dyDescent="0.2">
      <c r="B8497" s="109"/>
    </row>
    <row r="8498" spans="2:2" x14ac:dyDescent="0.2">
      <c r="B8498" s="109"/>
    </row>
    <row r="8499" spans="2:2" x14ac:dyDescent="0.2">
      <c r="B8499" s="109"/>
    </row>
    <row r="8500" spans="2:2" x14ac:dyDescent="0.2">
      <c r="B8500" s="109"/>
    </row>
    <row r="8501" spans="2:2" x14ac:dyDescent="0.2">
      <c r="B8501" s="109"/>
    </row>
    <row r="8502" spans="2:2" x14ac:dyDescent="0.2">
      <c r="B8502" s="109"/>
    </row>
    <row r="8503" spans="2:2" x14ac:dyDescent="0.2">
      <c r="B8503" s="109"/>
    </row>
    <row r="8504" spans="2:2" x14ac:dyDescent="0.2">
      <c r="B8504" s="109"/>
    </row>
    <row r="8505" spans="2:2" x14ac:dyDescent="0.2">
      <c r="B8505" s="109"/>
    </row>
    <row r="8506" spans="2:2" x14ac:dyDescent="0.2">
      <c r="B8506" s="109"/>
    </row>
    <row r="8507" spans="2:2" x14ac:dyDescent="0.2">
      <c r="B8507" s="109"/>
    </row>
    <row r="8508" spans="2:2" x14ac:dyDescent="0.2">
      <c r="B8508" s="109"/>
    </row>
    <row r="8509" spans="2:2" x14ac:dyDescent="0.2">
      <c r="B8509" s="109"/>
    </row>
    <row r="8510" spans="2:2" x14ac:dyDescent="0.2">
      <c r="B8510" s="109"/>
    </row>
    <row r="8511" spans="2:2" x14ac:dyDescent="0.2">
      <c r="B8511" s="109"/>
    </row>
    <row r="8512" spans="2:2" x14ac:dyDescent="0.2">
      <c r="B8512" s="109"/>
    </row>
    <row r="8513" spans="2:2" x14ac:dyDescent="0.2">
      <c r="B8513" s="109"/>
    </row>
    <row r="8514" spans="2:2" x14ac:dyDescent="0.2">
      <c r="B8514" s="109"/>
    </row>
    <row r="8515" spans="2:2" x14ac:dyDescent="0.2">
      <c r="B8515" s="109"/>
    </row>
    <row r="8516" spans="2:2" x14ac:dyDescent="0.2">
      <c r="B8516" s="109"/>
    </row>
    <row r="8517" spans="2:2" x14ac:dyDescent="0.2">
      <c r="B8517" s="109"/>
    </row>
    <row r="8518" spans="2:2" x14ac:dyDescent="0.2">
      <c r="B8518" s="109"/>
    </row>
    <row r="8519" spans="2:2" x14ac:dyDescent="0.2">
      <c r="B8519" s="109"/>
    </row>
    <row r="8520" spans="2:2" x14ac:dyDescent="0.2">
      <c r="B8520" s="109"/>
    </row>
    <row r="8521" spans="2:2" x14ac:dyDescent="0.2">
      <c r="B8521" s="109"/>
    </row>
    <row r="8522" spans="2:2" x14ac:dyDescent="0.2">
      <c r="B8522" s="109"/>
    </row>
    <row r="8523" spans="2:2" x14ac:dyDescent="0.2">
      <c r="B8523" s="109"/>
    </row>
    <row r="8524" spans="2:2" x14ac:dyDescent="0.2">
      <c r="B8524" s="109"/>
    </row>
    <row r="8525" spans="2:2" x14ac:dyDescent="0.2">
      <c r="B8525" s="109"/>
    </row>
    <row r="8526" spans="2:2" x14ac:dyDescent="0.2">
      <c r="B8526" s="109"/>
    </row>
    <row r="8527" spans="2:2" x14ac:dyDescent="0.2">
      <c r="B8527" s="109"/>
    </row>
    <row r="8528" spans="2:2" x14ac:dyDescent="0.2">
      <c r="B8528" s="109"/>
    </row>
    <row r="8529" spans="2:2" x14ac:dyDescent="0.2">
      <c r="B8529" s="109"/>
    </row>
    <row r="8530" spans="2:2" x14ac:dyDescent="0.2">
      <c r="B8530" s="109"/>
    </row>
    <row r="8531" spans="2:2" x14ac:dyDescent="0.2">
      <c r="B8531" s="109"/>
    </row>
    <row r="8532" spans="2:2" x14ac:dyDescent="0.2">
      <c r="B8532" s="109"/>
    </row>
    <row r="8533" spans="2:2" x14ac:dyDescent="0.2">
      <c r="B8533" s="109"/>
    </row>
    <row r="8534" spans="2:2" x14ac:dyDescent="0.2">
      <c r="B8534" s="109"/>
    </row>
    <row r="8535" spans="2:2" x14ac:dyDescent="0.2">
      <c r="B8535" s="109"/>
    </row>
    <row r="8536" spans="2:2" x14ac:dyDescent="0.2">
      <c r="B8536" s="109"/>
    </row>
    <row r="8537" spans="2:2" x14ac:dyDescent="0.2">
      <c r="B8537" s="109"/>
    </row>
    <row r="8538" spans="2:2" x14ac:dyDescent="0.2">
      <c r="B8538" s="109"/>
    </row>
    <row r="8539" spans="2:2" x14ac:dyDescent="0.2">
      <c r="B8539" s="109"/>
    </row>
    <row r="8540" spans="2:2" x14ac:dyDescent="0.2">
      <c r="B8540" s="109"/>
    </row>
    <row r="8541" spans="2:2" x14ac:dyDescent="0.2">
      <c r="B8541" s="109"/>
    </row>
    <row r="8542" spans="2:2" x14ac:dyDescent="0.2">
      <c r="B8542" s="109"/>
    </row>
    <row r="8543" spans="2:2" x14ac:dyDescent="0.2">
      <c r="B8543" s="109"/>
    </row>
    <row r="8544" spans="2:2" x14ac:dyDescent="0.2">
      <c r="B8544" s="109"/>
    </row>
    <row r="8545" spans="2:2" x14ac:dyDescent="0.2">
      <c r="B8545" s="109"/>
    </row>
    <row r="8546" spans="2:2" x14ac:dyDescent="0.2">
      <c r="B8546" s="109"/>
    </row>
    <row r="8547" spans="2:2" x14ac:dyDescent="0.2">
      <c r="B8547" s="109"/>
    </row>
    <row r="8548" spans="2:2" x14ac:dyDescent="0.2">
      <c r="B8548" s="109"/>
    </row>
    <row r="8549" spans="2:2" x14ac:dyDescent="0.2">
      <c r="B8549" s="109"/>
    </row>
    <row r="8550" spans="2:2" x14ac:dyDescent="0.2">
      <c r="B8550" s="109"/>
    </row>
    <row r="8551" spans="2:2" x14ac:dyDescent="0.2">
      <c r="B8551" s="109"/>
    </row>
    <row r="8552" spans="2:2" x14ac:dyDescent="0.2">
      <c r="B8552" s="109"/>
    </row>
    <row r="8553" spans="2:2" x14ac:dyDescent="0.2">
      <c r="B8553" s="109"/>
    </row>
    <row r="8554" spans="2:2" x14ac:dyDescent="0.2">
      <c r="B8554" s="109"/>
    </row>
    <row r="8555" spans="2:2" x14ac:dyDescent="0.2">
      <c r="B8555" s="109"/>
    </row>
    <row r="8556" spans="2:2" x14ac:dyDescent="0.2">
      <c r="B8556" s="109"/>
    </row>
    <row r="8557" spans="2:2" x14ac:dyDescent="0.2">
      <c r="B8557" s="109"/>
    </row>
    <row r="8558" spans="2:2" x14ac:dyDescent="0.2">
      <c r="B8558" s="109"/>
    </row>
    <row r="8559" spans="2:2" x14ac:dyDescent="0.2">
      <c r="B8559" s="109"/>
    </row>
    <row r="8560" spans="2:2" x14ac:dyDescent="0.2">
      <c r="B8560" s="109"/>
    </row>
    <row r="8561" spans="2:2" x14ac:dyDescent="0.2">
      <c r="B8561" s="109"/>
    </row>
    <row r="8562" spans="2:2" x14ac:dyDescent="0.2">
      <c r="B8562" s="109"/>
    </row>
    <row r="8563" spans="2:2" x14ac:dyDescent="0.2">
      <c r="B8563" s="109"/>
    </row>
    <row r="8564" spans="2:2" x14ac:dyDescent="0.2">
      <c r="B8564" s="109"/>
    </row>
    <row r="8565" spans="2:2" x14ac:dyDescent="0.2">
      <c r="B8565" s="109"/>
    </row>
    <row r="8566" spans="2:2" x14ac:dyDescent="0.2">
      <c r="B8566" s="109"/>
    </row>
    <row r="8567" spans="2:2" x14ac:dyDescent="0.2">
      <c r="B8567" s="109"/>
    </row>
    <row r="8568" spans="2:2" x14ac:dyDescent="0.2">
      <c r="B8568" s="109"/>
    </row>
    <row r="8569" spans="2:2" x14ac:dyDescent="0.2">
      <c r="B8569" s="109"/>
    </row>
    <row r="8570" spans="2:2" x14ac:dyDescent="0.2">
      <c r="B8570" s="109"/>
    </row>
    <row r="8571" spans="2:2" x14ac:dyDescent="0.2">
      <c r="B8571" s="109"/>
    </row>
    <row r="8572" spans="2:2" x14ac:dyDescent="0.2">
      <c r="B8572" s="109"/>
    </row>
    <row r="8573" spans="2:2" x14ac:dyDescent="0.2">
      <c r="B8573" s="109"/>
    </row>
    <row r="8574" spans="2:2" x14ac:dyDescent="0.2">
      <c r="B8574" s="109"/>
    </row>
    <row r="8575" spans="2:2" x14ac:dyDescent="0.2">
      <c r="B8575" s="109"/>
    </row>
    <row r="8576" spans="2:2" x14ac:dyDescent="0.2">
      <c r="B8576" s="109"/>
    </row>
    <row r="8577" spans="2:2" x14ac:dyDescent="0.2">
      <c r="B8577" s="109"/>
    </row>
    <row r="8578" spans="2:2" x14ac:dyDescent="0.2">
      <c r="B8578" s="109"/>
    </row>
    <row r="8579" spans="2:2" x14ac:dyDescent="0.2">
      <c r="B8579" s="109"/>
    </row>
    <row r="8580" spans="2:2" x14ac:dyDescent="0.2">
      <c r="B8580" s="109"/>
    </row>
    <row r="8581" spans="2:2" x14ac:dyDescent="0.2">
      <c r="B8581" s="109"/>
    </row>
    <row r="8582" spans="2:2" x14ac:dyDescent="0.2">
      <c r="B8582" s="109"/>
    </row>
    <row r="8583" spans="2:2" x14ac:dyDescent="0.2">
      <c r="B8583" s="109"/>
    </row>
    <row r="8584" spans="2:2" x14ac:dyDescent="0.2">
      <c r="B8584" s="109"/>
    </row>
    <row r="8585" spans="2:2" x14ac:dyDescent="0.2">
      <c r="B8585" s="109"/>
    </row>
    <row r="8586" spans="2:2" x14ac:dyDescent="0.2">
      <c r="B8586" s="109"/>
    </row>
    <row r="8587" spans="2:2" x14ac:dyDescent="0.2">
      <c r="B8587" s="109"/>
    </row>
    <row r="8588" spans="2:2" x14ac:dyDescent="0.2">
      <c r="B8588" s="109"/>
    </row>
    <row r="8589" spans="2:2" x14ac:dyDescent="0.2">
      <c r="B8589" s="109"/>
    </row>
    <row r="8590" spans="2:2" x14ac:dyDescent="0.2">
      <c r="B8590" s="109"/>
    </row>
    <row r="8591" spans="2:2" x14ac:dyDescent="0.2">
      <c r="B8591" s="109"/>
    </row>
    <row r="8592" spans="2:2" x14ac:dyDescent="0.2">
      <c r="B8592" s="109"/>
    </row>
    <row r="8593" spans="2:2" x14ac:dyDescent="0.2">
      <c r="B8593" s="109"/>
    </row>
    <row r="8594" spans="2:2" x14ac:dyDescent="0.2">
      <c r="B8594" s="109"/>
    </row>
    <row r="8595" spans="2:2" x14ac:dyDescent="0.2">
      <c r="B8595" s="109"/>
    </row>
    <row r="8596" spans="2:2" x14ac:dyDescent="0.2">
      <c r="B8596" s="109"/>
    </row>
    <row r="8597" spans="2:2" x14ac:dyDescent="0.2">
      <c r="B8597" s="109"/>
    </row>
    <row r="8598" spans="2:2" x14ac:dyDescent="0.2">
      <c r="B8598" s="109"/>
    </row>
    <row r="8599" spans="2:2" x14ac:dyDescent="0.2">
      <c r="B8599" s="109"/>
    </row>
    <row r="8600" spans="2:2" x14ac:dyDescent="0.2">
      <c r="B8600" s="109"/>
    </row>
    <row r="8601" spans="2:2" x14ac:dyDescent="0.2">
      <c r="B8601" s="109"/>
    </row>
    <row r="8602" spans="2:2" x14ac:dyDescent="0.2">
      <c r="B8602" s="109"/>
    </row>
    <row r="8603" spans="2:2" x14ac:dyDescent="0.2">
      <c r="B8603" s="109"/>
    </row>
    <row r="8604" spans="2:2" x14ac:dyDescent="0.2">
      <c r="B8604" s="109"/>
    </row>
    <row r="8605" spans="2:2" x14ac:dyDescent="0.2">
      <c r="B8605" s="109"/>
    </row>
    <row r="8606" spans="2:2" x14ac:dyDescent="0.2">
      <c r="B8606" s="109"/>
    </row>
    <row r="8607" spans="2:2" x14ac:dyDescent="0.2">
      <c r="B8607" s="109"/>
    </row>
    <row r="8608" spans="2:2" x14ac:dyDescent="0.2">
      <c r="B8608" s="109"/>
    </row>
    <row r="8609" spans="2:2" x14ac:dyDescent="0.2">
      <c r="B8609" s="109"/>
    </row>
    <row r="8610" spans="2:2" x14ac:dyDescent="0.2">
      <c r="B8610" s="109"/>
    </row>
    <row r="8611" spans="2:2" x14ac:dyDescent="0.2">
      <c r="B8611" s="109"/>
    </row>
    <row r="8612" spans="2:2" x14ac:dyDescent="0.2">
      <c r="B8612" s="109"/>
    </row>
    <row r="8613" spans="2:2" x14ac:dyDescent="0.2">
      <c r="B8613" s="109"/>
    </row>
    <row r="8614" spans="2:2" x14ac:dyDescent="0.2">
      <c r="B8614" s="109"/>
    </row>
    <row r="8615" spans="2:2" x14ac:dyDescent="0.2">
      <c r="B8615" s="109"/>
    </row>
    <row r="8616" spans="2:2" x14ac:dyDescent="0.2">
      <c r="B8616" s="109"/>
    </row>
    <row r="8617" spans="2:2" x14ac:dyDescent="0.2">
      <c r="B8617" s="109"/>
    </row>
    <row r="8618" spans="2:2" x14ac:dyDescent="0.2">
      <c r="B8618" s="109"/>
    </row>
    <row r="8619" spans="2:2" x14ac:dyDescent="0.2">
      <c r="B8619" s="109"/>
    </row>
    <row r="8620" spans="2:2" x14ac:dyDescent="0.2">
      <c r="B8620" s="109"/>
    </row>
    <row r="8621" spans="2:2" x14ac:dyDescent="0.2">
      <c r="B8621" s="109"/>
    </row>
    <row r="8622" spans="2:2" x14ac:dyDescent="0.2">
      <c r="B8622" s="109"/>
    </row>
    <row r="8623" spans="2:2" x14ac:dyDescent="0.2">
      <c r="B8623" s="109"/>
    </row>
    <row r="8624" spans="2:2" x14ac:dyDescent="0.2">
      <c r="B8624" s="109"/>
    </row>
    <row r="8625" spans="2:2" x14ac:dyDescent="0.2">
      <c r="B8625" s="109"/>
    </row>
    <row r="8626" spans="2:2" x14ac:dyDescent="0.2">
      <c r="B8626" s="109"/>
    </row>
    <row r="8627" spans="2:2" x14ac:dyDescent="0.2">
      <c r="B8627" s="109"/>
    </row>
    <row r="8628" spans="2:2" x14ac:dyDescent="0.2">
      <c r="B8628" s="109"/>
    </row>
    <row r="8629" spans="2:2" x14ac:dyDescent="0.2">
      <c r="B8629" s="109"/>
    </row>
    <row r="8630" spans="2:2" x14ac:dyDescent="0.2">
      <c r="B8630" s="109"/>
    </row>
    <row r="8631" spans="2:2" x14ac:dyDescent="0.2">
      <c r="B8631" s="109"/>
    </row>
    <row r="8632" spans="2:2" x14ac:dyDescent="0.2">
      <c r="B8632" s="109"/>
    </row>
    <row r="8633" spans="2:2" x14ac:dyDescent="0.2">
      <c r="B8633" s="109"/>
    </row>
    <row r="8634" spans="2:2" x14ac:dyDescent="0.2">
      <c r="B8634" s="109"/>
    </row>
    <row r="8635" spans="2:2" x14ac:dyDescent="0.2">
      <c r="B8635" s="109"/>
    </row>
    <row r="8636" spans="2:2" x14ac:dyDescent="0.2">
      <c r="B8636" s="109"/>
    </row>
    <row r="8637" spans="2:2" x14ac:dyDescent="0.2">
      <c r="B8637" s="109"/>
    </row>
    <row r="8638" spans="2:2" x14ac:dyDescent="0.2">
      <c r="B8638" s="109"/>
    </row>
    <row r="8639" spans="2:2" x14ac:dyDescent="0.2">
      <c r="B8639" s="109"/>
    </row>
    <row r="8640" spans="2:2" x14ac:dyDescent="0.2">
      <c r="B8640" s="109"/>
    </row>
    <row r="8641" spans="2:2" x14ac:dyDescent="0.2">
      <c r="B8641" s="109"/>
    </row>
    <row r="8642" spans="2:2" x14ac:dyDescent="0.2">
      <c r="B8642" s="109"/>
    </row>
    <row r="8643" spans="2:2" x14ac:dyDescent="0.2">
      <c r="B8643" s="109"/>
    </row>
    <row r="8644" spans="2:2" x14ac:dyDescent="0.2">
      <c r="B8644" s="109"/>
    </row>
    <row r="8645" spans="2:2" x14ac:dyDescent="0.2">
      <c r="B8645" s="109"/>
    </row>
    <row r="8646" spans="2:2" x14ac:dyDescent="0.2">
      <c r="B8646" s="109"/>
    </row>
    <row r="8647" spans="2:2" x14ac:dyDescent="0.2">
      <c r="B8647" s="109"/>
    </row>
    <row r="8648" spans="2:2" x14ac:dyDescent="0.2">
      <c r="B8648" s="109"/>
    </row>
    <row r="8649" spans="2:2" x14ac:dyDescent="0.2">
      <c r="B8649" s="109"/>
    </row>
    <row r="8650" spans="2:2" x14ac:dyDescent="0.2">
      <c r="B8650" s="109"/>
    </row>
    <row r="8651" spans="2:2" x14ac:dyDescent="0.2">
      <c r="B8651" s="109"/>
    </row>
    <row r="8652" spans="2:2" x14ac:dyDescent="0.2">
      <c r="B8652" s="109"/>
    </row>
    <row r="8653" spans="2:2" x14ac:dyDescent="0.2">
      <c r="B8653" s="109"/>
    </row>
    <row r="8654" spans="2:2" x14ac:dyDescent="0.2">
      <c r="B8654" s="109"/>
    </row>
    <row r="8655" spans="2:2" x14ac:dyDescent="0.2">
      <c r="B8655" s="109"/>
    </row>
    <row r="8656" spans="2:2" x14ac:dyDescent="0.2">
      <c r="B8656" s="109"/>
    </row>
    <row r="8657" spans="2:2" x14ac:dyDescent="0.2">
      <c r="B8657" s="109"/>
    </row>
    <row r="8658" spans="2:2" x14ac:dyDescent="0.2">
      <c r="B8658" s="109"/>
    </row>
    <row r="8659" spans="2:2" x14ac:dyDescent="0.2">
      <c r="B8659" s="109"/>
    </row>
    <row r="8660" spans="2:2" x14ac:dyDescent="0.2">
      <c r="B8660" s="109"/>
    </row>
    <row r="8661" spans="2:2" x14ac:dyDescent="0.2">
      <c r="B8661" s="109"/>
    </row>
    <row r="8662" spans="2:2" x14ac:dyDescent="0.2">
      <c r="B8662" s="109"/>
    </row>
    <row r="8663" spans="2:2" x14ac:dyDescent="0.2">
      <c r="B8663" s="109"/>
    </row>
    <row r="8664" spans="2:2" x14ac:dyDescent="0.2">
      <c r="B8664" s="109"/>
    </row>
    <row r="8665" spans="2:2" x14ac:dyDescent="0.2">
      <c r="B8665" s="109"/>
    </row>
    <row r="8666" spans="2:2" x14ac:dyDescent="0.2">
      <c r="B8666" s="109"/>
    </row>
    <row r="8667" spans="2:2" x14ac:dyDescent="0.2">
      <c r="B8667" s="109"/>
    </row>
    <row r="8668" spans="2:2" x14ac:dyDescent="0.2">
      <c r="B8668" s="109"/>
    </row>
    <row r="8669" spans="2:2" x14ac:dyDescent="0.2">
      <c r="B8669" s="109"/>
    </row>
    <row r="8670" spans="2:2" x14ac:dyDescent="0.2">
      <c r="B8670" s="109"/>
    </row>
    <row r="8671" spans="2:2" x14ac:dyDescent="0.2">
      <c r="B8671" s="109"/>
    </row>
    <row r="8672" spans="2:2" x14ac:dyDescent="0.2">
      <c r="B8672" s="109"/>
    </row>
    <row r="8673" spans="2:2" x14ac:dyDescent="0.2">
      <c r="B8673" s="109"/>
    </row>
    <row r="8674" spans="2:2" x14ac:dyDescent="0.2">
      <c r="B8674" s="109"/>
    </row>
    <row r="8675" spans="2:2" x14ac:dyDescent="0.2">
      <c r="B8675" s="109"/>
    </row>
    <row r="8676" spans="2:2" x14ac:dyDescent="0.2">
      <c r="B8676" s="109"/>
    </row>
    <row r="8677" spans="2:2" x14ac:dyDescent="0.2">
      <c r="B8677" s="109"/>
    </row>
    <row r="8678" spans="2:2" x14ac:dyDescent="0.2">
      <c r="B8678" s="109"/>
    </row>
    <row r="8679" spans="2:2" x14ac:dyDescent="0.2">
      <c r="B8679" s="109"/>
    </row>
    <row r="8680" spans="2:2" x14ac:dyDescent="0.2">
      <c r="B8680" s="109"/>
    </row>
    <row r="8681" spans="2:2" x14ac:dyDescent="0.2">
      <c r="B8681" s="109"/>
    </row>
    <row r="8682" spans="2:2" x14ac:dyDescent="0.2">
      <c r="B8682" s="109"/>
    </row>
    <row r="8683" spans="2:2" x14ac:dyDescent="0.2">
      <c r="B8683" s="109"/>
    </row>
    <row r="8684" spans="2:2" x14ac:dyDescent="0.2">
      <c r="B8684" s="109"/>
    </row>
    <row r="8685" spans="2:2" x14ac:dyDescent="0.2">
      <c r="B8685" s="109"/>
    </row>
    <row r="8686" spans="2:2" x14ac:dyDescent="0.2">
      <c r="B8686" s="109"/>
    </row>
    <row r="8687" spans="2:2" x14ac:dyDescent="0.2">
      <c r="B8687" s="109"/>
    </row>
    <row r="8688" spans="2:2" x14ac:dyDescent="0.2">
      <c r="B8688" s="109"/>
    </row>
    <row r="8689" spans="2:2" x14ac:dyDescent="0.2">
      <c r="B8689" s="109"/>
    </row>
    <row r="8690" spans="2:2" x14ac:dyDescent="0.2">
      <c r="B8690" s="109"/>
    </row>
    <row r="8691" spans="2:2" x14ac:dyDescent="0.2">
      <c r="B8691" s="109"/>
    </row>
    <row r="8692" spans="2:2" x14ac:dyDescent="0.2">
      <c r="B8692" s="109"/>
    </row>
    <row r="8693" spans="2:2" x14ac:dyDescent="0.2">
      <c r="B8693" s="109"/>
    </row>
    <row r="8694" spans="2:2" x14ac:dyDescent="0.2">
      <c r="B8694" s="109"/>
    </row>
    <row r="8695" spans="2:2" x14ac:dyDescent="0.2">
      <c r="B8695" s="109"/>
    </row>
    <row r="8696" spans="2:2" x14ac:dyDescent="0.2">
      <c r="B8696" s="109"/>
    </row>
    <row r="8697" spans="2:2" x14ac:dyDescent="0.2">
      <c r="B8697" s="109"/>
    </row>
    <row r="8698" spans="2:2" x14ac:dyDescent="0.2">
      <c r="B8698" s="109"/>
    </row>
    <row r="8699" spans="2:2" x14ac:dyDescent="0.2">
      <c r="B8699" s="109"/>
    </row>
    <row r="8700" spans="2:2" x14ac:dyDescent="0.2">
      <c r="B8700" s="109"/>
    </row>
    <row r="8701" spans="2:2" x14ac:dyDescent="0.2">
      <c r="B8701" s="109"/>
    </row>
    <row r="8702" spans="2:2" x14ac:dyDescent="0.2">
      <c r="B8702" s="109"/>
    </row>
    <row r="8703" spans="2:2" x14ac:dyDescent="0.2">
      <c r="B8703" s="109"/>
    </row>
    <row r="8704" spans="2:2" x14ac:dyDescent="0.2">
      <c r="B8704" s="109"/>
    </row>
    <row r="8705" spans="2:2" x14ac:dyDescent="0.2">
      <c r="B8705" s="109"/>
    </row>
    <row r="8706" spans="2:2" x14ac:dyDescent="0.2">
      <c r="B8706" s="109"/>
    </row>
    <row r="8707" spans="2:2" x14ac:dyDescent="0.2">
      <c r="B8707" s="109"/>
    </row>
    <row r="8708" spans="2:2" x14ac:dyDescent="0.2">
      <c r="B8708" s="109"/>
    </row>
    <row r="8709" spans="2:2" x14ac:dyDescent="0.2">
      <c r="B8709" s="109"/>
    </row>
    <row r="8710" spans="2:2" x14ac:dyDescent="0.2">
      <c r="B8710" s="109"/>
    </row>
    <row r="8711" spans="2:2" x14ac:dyDescent="0.2">
      <c r="B8711" s="109"/>
    </row>
    <row r="8712" spans="2:2" x14ac:dyDescent="0.2">
      <c r="B8712" s="109"/>
    </row>
    <row r="8713" spans="2:2" x14ac:dyDescent="0.2">
      <c r="B8713" s="109"/>
    </row>
    <row r="8714" spans="2:2" x14ac:dyDescent="0.2">
      <c r="B8714" s="109"/>
    </row>
    <row r="8715" spans="2:2" x14ac:dyDescent="0.2">
      <c r="B8715" s="109"/>
    </row>
    <row r="8716" spans="2:2" x14ac:dyDescent="0.2">
      <c r="B8716" s="109"/>
    </row>
    <row r="8717" spans="2:2" x14ac:dyDescent="0.2">
      <c r="B8717" s="109"/>
    </row>
    <row r="8718" spans="2:2" x14ac:dyDescent="0.2">
      <c r="B8718" s="109"/>
    </row>
    <row r="8719" spans="2:2" x14ac:dyDescent="0.2">
      <c r="B8719" s="109"/>
    </row>
    <row r="8720" spans="2:2" x14ac:dyDescent="0.2">
      <c r="B8720" s="109"/>
    </row>
    <row r="8721" spans="2:2" x14ac:dyDescent="0.2">
      <c r="B8721" s="109"/>
    </row>
    <row r="8722" spans="2:2" x14ac:dyDescent="0.2">
      <c r="B8722" s="109"/>
    </row>
    <row r="8723" spans="2:2" x14ac:dyDescent="0.2">
      <c r="B8723" s="109"/>
    </row>
    <row r="8724" spans="2:2" x14ac:dyDescent="0.2">
      <c r="B8724" s="109"/>
    </row>
    <row r="8725" spans="2:2" x14ac:dyDescent="0.2">
      <c r="B8725" s="109"/>
    </row>
    <row r="8726" spans="2:2" x14ac:dyDescent="0.2">
      <c r="B8726" s="109"/>
    </row>
    <row r="8727" spans="2:2" x14ac:dyDescent="0.2">
      <c r="B8727" s="109"/>
    </row>
    <row r="8728" spans="2:2" x14ac:dyDescent="0.2">
      <c r="B8728" s="109"/>
    </row>
    <row r="8729" spans="2:2" x14ac:dyDescent="0.2">
      <c r="B8729" s="109"/>
    </row>
    <row r="8730" spans="2:2" x14ac:dyDescent="0.2">
      <c r="B8730" s="109"/>
    </row>
    <row r="8731" spans="2:2" x14ac:dyDescent="0.2">
      <c r="B8731" s="109"/>
    </row>
    <row r="8732" spans="2:2" x14ac:dyDescent="0.2">
      <c r="B8732" s="109"/>
    </row>
    <row r="8733" spans="2:2" x14ac:dyDescent="0.2">
      <c r="B8733" s="109"/>
    </row>
    <row r="8734" spans="2:2" x14ac:dyDescent="0.2">
      <c r="B8734" s="109"/>
    </row>
    <row r="8735" spans="2:2" x14ac:dyDescent="0.2">
      <c r="B8735" s="109"/>
    </row>
    <row r="8736" spans="2:2" x14ac:dyDescent="0.2">
      <c r="B8736" s="109"/>
    </row>
    <row r="8737" spans="2:2" x14ac:dyDescent="0.2">
      <c r="B8737" s="109"/>
    </row>
    <row r="8738" spans="2:2" x14ac:dyDescent="0.2">
      <c r="B8738" s="109"/>
    </row>
    <row r="8739" spans="2:2" x14ac:dyDescent="0.2">
      <c r="B8739" s="109"/>
    </row>
    <row r="8740" spans="2:2" x14ac:dyDescent="0.2">
      <c r="B8740" s="109"/>
    </row>
    <row r="8741" spans="2:2" x14ac:dyDescent="0.2">
      <c r="B8741" s="109"/>
    </row>
    <row r="8742" spans="2:2" x14ac:dyDescent="0.2">
      <c r="B8742" s="109"/>
    </row>
    <row r="8743" spans="2:2" x14ac:dyDescent="0.2">
      <c r="B8743" s="109"/>
    </row>
    <row r="8744" spans="2:2" x14ac:dyDescent="0.2">
      <c r="B8744" s="109"/>
    </row>
    <row r="8745" spans="2:2" x14ac:dyDescent="0.2">
      <c r="B8745" s="109"/>
    </row>
    <row r="8746" spans="2:2" x14ac:dyDescent="0.2">
      <c r="B8746" s="109"/>
    </row>
    <row r="8747" spans="2:2" x14ac:dyDescent="0.2">
      <c r="B8747" s="109"/>
    </row>
    <row r="8748" spans="2:2" x14ac:dyDescent="0.2">
      <c r="B8748" s="109"/>
    </row>
    <row r="8749" spans="2:2" x14ac:dyDescent="0.2">
      <c r="B8749" s="109"/>
    </row>
    <row r="8750" spans="2:2" x14ac:dyDescent="0.2">
      <c r="B8750" s="109"/>
    </row>
    <row r="8751" spans="2:2" x14ac:dyDescent="0.2">
      <c r="B8751" s="109"/>
    </row>
    <row r="8752" spans="2:2" x14ac:dyDescent="0.2">
      <c r="B8752" s="109"/>
    </row>
    <row r="8753" spans="2:2" x14ac:dyDescent="0.2">
      <c r="B8753" s="109"/>
    </row>
    <row r="8754" spans="2:2" x14ac:dyDescent="0.2">
      <c r="B8754" s="109"/>
    </row>
    <row r="8755" spans="2:2" x14ac:dyDescent="0.2">
      <c r="B8755" s="109"/>
    </row>
    <row r="8756" spans="2:2" x14ac:dyDescent="0.2">
      <c r="B8756" s="109"/>
    </row>
    <row r="8757" spans="2:2" x14ac:dyDescent="0.2">
      <c r="B8757" s="109"/>
    </row>
    <row r="8758" spans="2:2" x14ac:dyDescent="0.2">
      <c r="B8758" s="109"/>
    </row>
    <row r="8759" spans="2:2" x14ac:dyDescent="0.2">
      <c r="B8759" s="109"/>
    </row>
    <row r="8760" spans="2:2" x14ac:dyDescent="0.2">
      <c r="B8760" s="109"/>
    </row>
    <row r="8761" spans="2:2" x14ac:dyDescent="0.2">
      <c r="B8761" s="109"/>
    </row>
    <row r="8762" spans="2:2" x14ac:dyDescent="0.2">
      <c r="B8762" s="109"/>
    </row>
    <row r="8763" spans="2:2" x14ac:dyDescent="0.2">
      <c r="B8763" s="109"/>
    </row>
    <row r="8764" spans="2:2" x14ac:dyDescent="0.2">
      <c r="B8764" s="109"/>
    </row>
    <row r="8765" spans="2:2" x14ac:dyDescent="0.2">
      <c r="B8765" s="109"/>
    </row>
    <row r="8766" spans="2:2" x14ac:dyDescent="0.2">
      <c r="B8766" s="109"/>
    </row>
    <row r="8767" spans="2:2" x14ac:dyDescent="0.2">
      <c r="B8767" s="109"/>
    </row>
    <row r="8768" spans="2:2" x14ac:dyDescent="0.2">
      <c r="B8768" s="109"/>
    </row>
    <row r="8769" spans="2:2" x14ac:dyDescent="0.2">
      <c r="B8769" s="109"/>
    </row>
    <row r="8770" spans="2:2" x14ac:dyDescent="0.2">
      <c r="B8770" s="109"/>
    </row>
    <row r="8771" spans="2:2" x14ac:dyDescent="0.2">
      <c r="B8771" s="109"/>
    </row>
    <row r="8772" spans="2:2" x14ac:dyDescent="0.2">
      <c r="B8772" s="109"/>
    </row>
    <row r="8773" spans="2:2" x14ac:dyDescent="0.2">
      <c r="B8773" s="109"/>
    </row>
    <row r="8774" spans="2:2" x14ac:dyDescent="0.2">
      <c r="B8774" s="109"/>
    </row>
    <row r="8775" spans="2:2" x14ac:dyDescent="0.2">
      <c r="B8775" s="109"/>
    </row>
    <row r="8776" spans="2:2" x14ac:dyDescent="0.2">
      <c r="B8776" s="109"/>
    </row>
    <row r="8777" spans="2:2" x14ac:dyDescent="0.2">
      <c r="B8777" s="109"/>
    </row>
    <row r="8778" spans="2:2" x14ac:dyDescent="0.2">
      <c r="B8778" s="109"/>
    </row>
    <row r="8779" spans="2:2" x14ac:dyDescent="0.2">
      <c r="B8779" s="109"/>
    </row>
    <row r="8780" spans="2:2" x14ac:dyDescent="0.2">
      <c r="B8780" s="109"/>
    </row>
    <row r="8781" spans="2:2" x14ac:dyDescent="0.2">
      <c r="B8781" s="109"/>
    </row>
    <row r="8782" spans="2:2" x14ac:dyDescent="0.2">
      <c r="B8782" s="109"/>
    </row>
    <row r="8783" spans="2:2" x14ac:dyDescent="0.2">
      <c r="B8783" s="109"/>
    </row>
    <row r="8784" spans="2:2" x14ac:dyDescent="0.2">
      <c r="B8784" s="109"/>
    </row>
    <row r="8785" spans="2:2" x14ac:dyDescent="0.2">
      <c r="B8785" s="109"/>
    </row>
    <row r="8786" spans="2:2" x14ac:dyDescent="0.2">
      <c r="B8786" s="109"/>
    </row>
    <row r="8787" spans="2:2" x14ac:dyDescent="0.2">
      <c r="B8787" s="109"/>
    </row>
    <row r="8788" spans="2:2" x14ac:dyDescent="0.2">
      <c r="B8788" s="109"/>
    </row>
    <row r="8789" spans="2:2" x14ac:dyDescent="0.2">
      <c r="B8789" s="109"/>
    </row>
    <row r="8790" spans="2:2" x14ac:dyDescent="0.2">
      <c r="B8790" s="109"/>
    </row>
    <row r="8791" spans="2:2" x14ac:dyDescent="0.2">
      <c r="B8791" s="109"/>
    </row>
    <row r="8792" spans="2:2" x14ac:dyDescent="0.2">
      <c r="B8792" s="109"/>
    </row>
    <row r="8793" spans="2:2" x14ac:dyDescent="0.2">
      <c r="B8793" s="109"/>
    </row>
    <row r="8794" spans="2:2" x14ac:dyDescent="0.2">
      <c r="B8794" s="109"/>
    </row>
    <row r="8795" spans="2:2" x14ac:dyDescent="0.2">
      <c r="B8795" s="109"/>
    </row>
    <row r="8796" spans="2:2" x14ac:dyDescent="0.2">
      <c r="B8796" s="109"/>
    </row>
    <row r="8797" spans="2:2" x14ac:dyDescent="0.2">
      <c r="B8797" s="109"/>
    </row>
    <row r="8798" spans="2:2" x14ac:dyDescent="0.2">
      <c r="B8798" s="109"/>
    </row>
    <row r="8799" spans="2:2" x14ac:dyDescent="0.2">
      <c r="B8799" s="109"/>
    </row>
    <row r="8800" spans="2:2" x14ac:dyDescent="0.2">
      <c r="B8800" s="109"/>
    </row>
    <row r="8801" spans="2:2" x14ac:dyDescent="0.2">
      <c r="B8801" s="109"/>
    </row>
    <row r="8802" spans="2:2" x14ac:dyDescent="0.2">
      <c r="B8802" s="109"/>
    </row>
    <row r="8803" spans="2:2" x14ac:dyDescent="0.2">
      <c r="B8803" s="109"/>
    </row>
    <row r="8804" spans="2:2" x14ac:dyDescent="0.2">
      <c r="B8804" s="109"/>
    </row>
    <row r="8805" spans="2:2" x14ac:dyDescent="0.2">
      <c r="B8805" s="109"/>
    </row>
    <row r="8806" spans="2:2" x14ac:dyDescent="0.2">
      <c r="B8806" s="109"/>
    </row>
    <row r="8807" spans="2:2" x14ac:dyDescent="0.2">
      <c r="B8807" s="109"/>
    </row>
    <row r="8808" spans="2:2" x14ac:dyDescent="0.2">
      <c r="B8808" s="109"/>
    </row>
    <row r="8809" spans="2:2" x14ac:dyDescent="0.2">
      <c r="B8809" s="109"/>
    </row>
    <row r="8810" spans="2:2" x14ac:dyDescent="0.2">
      <c r="B8810" s="109"/>
    </row>
    <row r="8811" spans="2:2" x14ac:dyDescent="0.2">
      <c r="B8811" s="109"/>
    </row>
    <row r="8812" spans="2:2" x14ac:dyDescent="0.2">
      <c r="B8812" s="109"/>
    </row>
    <row r="8813" spans="2:2" x14ac:dyDescent="0.2">
      <c r="B8813" s="109"/>
    </row>
    <row r="8814" spans="2:2" x14ac:dyDescent="0.2">
      <c r="B8814" s="109"/>
    </row>
    <row r="8815" spans="2:2" x14ac:dyDescent="0.2">
      <c r="B8815" s="109"/>
    </row>
    <row r="8816" spans="2:2" x14ac:dyDescent="0.2">
      <c r="B8816" s="109"/>
    </row>
    <row r="8817" spans="2:2" x14ac:dyDescent="0.2">
      <c r="B8817" s="109"/>
    </row>
    <row r="8818" spans="2:2" x14ac:dyDescent="0.2">
      <c r="B8818" s="109"/>
    </row>
    <row r="8819" spans="2:2" x14ac:dyDescent="0.2">
      <c r="B8819" s="109"/>
    </row>
    <row r="8820" spans="2:2" x14ac:dyDescent="0.2">
      <c r="B8820" s="109"/>
    </row>
    <row r="8821" spans="2:2" x14ac:dyDescent="0.2">
      <c r="B8821" s="109"/>
    </row>
    <row r="8822" spans="2:2" x14ac:dyDescent="0.2">
      <c r="B8822" s="109"/>
    </row>
    <row r="8823" spans="2:2" x14ac:dyDescent="0.2">
      <c r="B8823" s="109"/>
    </row>
    <row r="8824" spans="2:2" x14ac:dyDescent="0.2">
      <c r="B8824" s="109"/>
    </row>
    <row r="8825" spans="2:2" x14ac:dyDescent="0.2">
      <c r="B8825" s="109"/>
    </row>
    <row r="8826" spans="2:2" x14ac:dyDescent="0.2">
      <c r="B8826" s="109"/>
    </row>
    <row r="8827" spans="2:2" x14ac:dyDescent="0.2">
      <c r="B8827" s="109"/>
    </row>
    <row r="8828" spans="2:2" x14ac:dyDescent="0.2">
      <c r="B8828" s="109"/>
    </row>
    <row r="8829" spans="2:2" x14ac:dyDescent="0.2">
      <c r="B8829" s="109"/>
    </row>
    <row r="8830" spans="2:2" x14ac:dyDescent="0.2">
      <c r="B8830" s="109"/>
    </row>
    <row r="8831" spans="2:2" x14ac:dyDescent="0.2">
      <c r="B8831" s="109"/>
    </row>
    <row r="8832" spans="2:2" x14ac:dyDescent="0.2">
      <c r="B8832" s="109"/>
    </row>
    <row r="8833" spans="2:2" x14ac:dyDescent="0.2">
      <c r="B8833" s="109"/>
    </row>
    <row r="8834" spans="2:2" x14ac:dyDescent="0.2">
      <c r="B8834" s="109"/>
    </row>
    <row r="8835" spans="2:2" x14ac:dyDescent="0.2">
      <c r="B8835" s="109"/>
    </row>
    <row r="8836" spans="2:2" x14ac:dyDescent="0.2">
      <c r="B8836" s="109"/>
    </row>
    <row r="8837" spans="2:2" x14ac:dyDescent="0.2">
      <c r="B8837" s="109"/>
    </row>
    <row r="8838" spans="2:2" x14ac:dyDescent="0.2">
      <c r="B8838" s="109"/>
    </row>
    <row r="8839" spans="2:2" x14ac:dyDescent="0.2">
      <c r="B8839" s="109"/>
    </row>
    <row r="8840" spans="2:2" x14ac:dyDescent="0.2">
      <c r="B8840" s="109"/>
    </row>
    <row r="8841" spans="2:2" x14ac:dyDescent="0.2">
      <c r="B8841" s="109"/>
    </row>
    <row r="8842" spans="2:2" x14ac:dyDescent="0.2">
      <c r="B8842" s="109"/>
    </row>
    <row r="8843" spans="2:2" x14ac:dyDescent="0.2">
      <c r="B8843" s="109"/>
    </row>
    <row r="8844" spans="2:2" x14ac:dyDescent="0.2">
      <c r="B8844" s="109"/>
    </row>
    <row r="8845" spans="2:2" x14ac:dyDescent="0.2">
      <c r="B8845" s="109"/>
    </row>
    <row r="8846" spans="2:2" x14ac:dyDescent="0.2">
      <c r="B8846" s="109"/>
    </row>
    <row r="8847" spans="2:2" x14ac:dyDescent="0.2">
      <c r="B8847" s="109"/>
    </row>
    <row r="8848" spans="2:2" x14ac:dyDescent="0.2">
      <c r="B8848" s="109"/>
    </row>
    <row r="8849" spans="2:2" x14ac:dyDescent="0.2">
      <c r="B8849" s="109"/>
    </row>
    <row r="8850" spans="2:2" x14ac:dyDescent="0.2">
      <c r="B8850" s="109"/>
    </row>
    <row r="8851" spans="2:2" x14ac:dyDescent="0.2">
      <c r="B8851" s="109"/>
    </row>
    <row r="8852" spans="2:2" x14ac:dyDescent="0.2">
      <c r="B8852" s="109"/>
    </row>
    <row r="8853" spans="2:2" x14ac:dyDescent="0.2">
      <c r="B8853" s="109"/>
    </row>
    <row r="8854" spans="2:2" x14ac:dyDescent="0.2">
      <c r="B8854" s="109"/>
    </row>
    <row r="8855" spans="2:2" x14ac:dyDescent="0.2">
      <c r="B8855" s="109"/>
    </row>
    <row r="8856" spans="2:2" x14ac:dyDescent="0.2">
      <c r="B8856" s="109"/>
    </row>
    <row r="8857" spans="2:2" x14ac:dyDescent="0.2">
      <c r="B8857" s="109"/>
    </row>
    <row r="8858" spans="2:2" x14ac:dyDescent="0.2">
      <c r="B8858" s="109"/>
    </row>
    <row r="8859" spans="2:2" x14ac:dyDescent="0.2">
      <c r="B8859" s="109"/>
    </row>
    <row r="8860" spans="2:2" x14ac:dyDescent="0.2">
      <c r="B8860" s="109"/>
    </row>
    <row r="8861" spans="2:2" x14ac:dyDescent="0.2">
      <c r="B8861" s="109"/>
    </row>
    <row r="8862" spans="2:2" x14ac:dyDescent="0.2">
      <c r="B8862" s="109"/>
    </row>
    <row r="8863" spans="2:2" x14ac:dyDescent="0.2">
      <c r="B8863" s="109"/>
    </row>
    <row r="8864" spans="2:2" x14ac:dyDescent="0.2">
      <c r="B8864" s="109"/>
    </row>
    <row r="8865" spans="2:2" x14ac:dyDescent="0.2">
      <c r="B8865" s="109"/>
    </row>
    <row r="8866" spans="2:2" x14ac:dyDescent="0.2">
      <c r="B8866" s="109"/>
    </row>
    <row r="8867" spans="2:2" x14ac:dyDescent="0.2">
      <c r="B8867" s="109"/>
    </row>
    <row r="8868" spans="2:2" x14ac:dyDescent="0.2">
      <c r="B8868" s="109"/>
    </row>
    <row r="8869" spans="2:2" x14ac:dyDescent="0.2">
      <c r="B8869" s="109"/>
    </row>
    <row r="8870" spans="2:2" x14ac:dyDescent="0.2">
      <c r="B8870" s="109"/>
    </row>
    <row r="8871" spans="2:2" x14ac:dyDescent="0.2">
      <c r="B8871" s="109"/>
    </row>
    <row r="8872" spans="2:2" x14ac:dyDescent="0.2">
      <c r="B8872" s="109"/>
    </row>
    <row r="8873" spans="2:2" x14ac:dyDescent="0.2">
      <c r="B8873" s="109"/>
    </row>
    <row r="8874" spans="2:2" x14ac:dyDescent="0.2">
      <c r="B8874" s="109"/>
    </row>
    <row r="8875" spans="2:2" x14ac:dyDescent="0.2">
      <c r="B8875" s="109"/>
    </row>
    <row r="8876" spans="2:2" x14ac:dyDescent="0.2">
      <c r="B8876" s="109"/>
    </row>
    <row r="8877" spans="2:2" x14ac:dyDescent="0.2">
      <c r="B8877" s="109"/>
    </row>
    <row r="8878" spans="2:2" x14ac:dyDescent="0.2">
      <c r="B8878" s="109"/>
    </row>
    <row r="8879" spans="2:2" x14ac:dyDescent="0.2">
      <c r="B8879" s="109"/>
    </row>
    <row r="8880" spans="2:2" x14ac:dyDescent="0.2">
      <c r="B8880" s="109"/>
    </row>
    <row r="8881" spans="2:2" x14ac:dyDescent="0.2">
      <c r="B8881" s="109"/>
    </row>
    <row r="8882" spans="2:2" x14ac:dyDescent="0.2">
      <c r="B8882" s="109"/>
    </row>
    <row r="8883" spans="2:2" x14ac:dyDescent="0.2">
      <c r="B8883" s="109"/>
    </row>
    <row r="8884" spans="2:2" x14ac:dyDescent="0.2">
      <c r="B8884" s="109"/>
    </row>
    <row r="8885" spans="2:2" x14ac:dyDescent="0.2">
      <c r="B8885" s="109"/>
    </row>
    <row r="8886" spans="2:2" x14ac:dyDescent="0.2">
      <c r="B8886" s="109"/>
    </row>
    <row r="8887" spans="2:2" x14ac:dyDescent="0.2">
      <c r="B8887" s="109"/>
    </row>
    <row r="8888" spans="2:2" x14ac:dyDescent="0.2">
      <c r="B8888" s="109"/>
    </row>
    <row r="8889" spans="2:2" x14ac:dyDescent="0.2">
      <c r="B8889" s="109"/>
    </row>
    <row r="8890" spans="2:2" x14ac:dyDescent="0.2">
      <c r="B8890" s="109"/>
    </row>
    <row r="8891" spans="2:2" x14ac:dyDescent="0.2">
      <c r="B8891" s="109"/>
    </row>
    <row r="8892" spans="2:2" x14ac:dyDescent="0.2">
      <c r="B8892" s="109"/>
    </row>
    <row r="8893" spans="2:2" x14ac:dyDescent="0.2">
      <c r="B8893" s="109"/>
    </row>
    <row r="8894" spans="2:2" x14ac:dyDescent="0.2">
      <c r="B8894" s="109"/>
    </row>
    <row r="8895" spans="2:2" x14ac:dyDescent="0.2">
      <c r="B8895" s="109"/>
    </row>
    <row r="8896" spans="2:2" x14ac:dyDescent="0.2">
      <c r="B8896" s="109"/>
    </row>
    <row r="8897" spans="2:2" x14ac:dyDescent="0.2">
      <c r="B8897" s="109"/>
    </row>
    <row r="8898" spans="2:2" x14ac:dyDescent="0.2">
      <c r="B8898" s="109"/>
    </row>
    <row r="8899" spans="2:2" x14ac:dyDescent="0.2">
      <c r="B8899" s="109"/>
    </row>
    <row r="8900" spans="2:2" x14ac:dyDescent="0.2">
      <c r="B8900" s="109"/>
    </row>
    <row r="8901" spans="2:2" x14ac:dyDescent="0.2">
      <c r="B8901" s="109"/>
    </row>
    <row r="8902" spans="2:2" x14ac:dyDescent="0.2">
      <c r="B8902" s="109"/>
    </row>
    <row r="8903" spans="2:2" x14ac:dyDescent="0.2">
      <c r="B8903" s="109"/>
    </row>
    <row r="8904" spans="2:2" x14ac:dyDescent="0.2">
      <c r="B8904" s="109"/>
    </row>
    <row r="8905" spans="2:2" x14ac:dyDescent="0.2">
      <c r="B8905" s="109"/>
    </row>
    <row r="8906" spans="2:2" x14ac:dyDescent="0.2">
      <c r="B8906" s="109"/>
    </row>
    <row r="8907" spans="2:2" x14ac:dyDescent="0.2">
      <c r="B8907" s="109"/>
    </row>
    <row r="8908" spans="2:2" x14ac:dyDescent="0.2">
      <c r="B8908" s="109"/>
    </row>
    <row r="8909" spans="2:2" x14ac:dyDescent="0.2">
      <c r="B8909" s="109"/>
    </row>
    <row r="8910" spans="2:2" x14ac:dyDescent="0.2">
      <c r="B8910" s="109"/>
    </row>
    <row r="8911" spans="2:2" x14ac:dyDescent="0.2">
      <c r="B8911" s="109"/>
    </row>
    <row r="8912" spans="2:2" x14ac:dyDescent="0.2">
      <c r="B8912" s="109"/>
    </row>
    <row r="8913" spans="2:2" x14ac:dyDescent="0.2">
      <c r="B8913" s="109"/>
    </row>
    <row r="8914" spans="2:2" x14ac:dyDescent="0.2">
      <c r="B8914" s="109"/>
    </row>
    <row r="8915" spans="2:2" x14ac:dyDescent="0.2">
      <c r="B8915" s="109"/>
    </row>
    <row r="8916" spans="2:2" x14ac:dyDescent="0.2">
      <c r="B8916" s="109"/>
    </row>
    <row r="8917" spans="2:2" x14ac:dyDescent="0.2">
      <c r="B8917" s="109"/>
    </row>
    <row r="8918" spans="2:2" x14ac:dyDescent="0.2">
      <c r="B8918" s="109"/>
    </row>
    <row r="8919" spans="2:2" x14ac:dyDescent="0.2">
      <c r="B8919" s="109"/>
    </row>
    <row r="8920" spans="2:2" x14ac:dyDescent="0.2">
      <c r="B8920" s="109"/>
    </row>
    <row r="8921" spans="2:2" x14ac:dyDescent="0.2">
      <c r="B8921" s="109"/>
    </row>
    <row r="8922" spans="2:2" x14ac:dyDescent="0.2">
      <c r="B8922" s="109"/>
    </row>
    <row r="8923" spans="2:2" x14ac:dyDescent="0.2">
      <c r="B8923" s="109"/>
    </row>
    <row r="8924" spans="2:2" x14ac:dyDescent="0.2">
      <c r="B8924" s="109"/>
    </row>
    <row r="8925" spans="2:2" x14ac:dyDescent="0.2">
      <c r="B8925" s="109"/>
    </row>
    <row r="8926" spans="2:2" x14ac:dyDescent="0.2">
      <c r="B8926" s="109"/>
    </row>
    <row r="8927" spans="2:2" x14ac:dyDescent="0.2">
      <c r="B8927" s="109"/>
    </row>
    <row r="8928" spans="2:2" x14ac:dyDescent="0.2">
      <c r="B8928" s="109"/>
    </row>
    <row r="8929" spans="2:2" x14ac:dyDescent="0.2">
      <c r="B8929" s="109"/>
    </row>
    <row r="8930" spans="2:2" x14ac:dyDescent="0.2">
      <c r="B8930" s="109"/>
    </row>
    <row r="8931" spans="2:2" x14ac:dyDescent="0.2">
      <c r="B8931" s="109"/>
    </row>
    <row r="8932" spans="2:2" x14ac:dyDescent="0.2">
      <c r="B8932" s="109"/>
    </row>
    <row r="8933" spans="2:2" x14ac:dyDescent="0.2">
      <c r="B8933" s="109"/>
    </row>
    <row r="8934" spans="2:2" x14ac:dyDescent="0.2">
      <c r="B8934" s="109"/>
    </row>
    <row r="8935" spans="2:2" x14ac:dyDescent="0.2">
      <c r="B8935" s="109"/>
    </row>
    <row r="8936" spans="2:2" x14ac:dyDescent="0.2">
      <c r="B8936" s="109"/>
    </row>
    <row r="8937" spans="2:2" x14ac:dyDescent="0.2">
      <c r="B8937" s="109"/>
    </row>
    <row r="8938" spans="2:2" x14ac:dyDescent="0.2">
      <c r="B8938" s="109"/>
    </row>
    <row r="8939" spans="2:2" x14ac:dyDescent="0.2">
      <c r="B8939" s="109"/>
    </row>
    <row r="8940" spans="2:2" x14ac:dyDescent="0.2">
      <c r="B8940" s="109"/>
    </row>
    <row r="8941" spans="2:2" x14ac:dyDescent="0.2">
      <c r="B8941" s="109"/>
    </row>
    <row r="8942" spans="2:2" x14ac:dyDescent="0.2">
      <c r="B8942" s="109"/>
    </row>
    <row r="8943" spans="2:2" x14ac:dyDescent="0.2">
      <c r="B8943" s="109"/>
    </row>
    <row r="8944" spans="2:2" x14ac:dyDescent="0.2">
      <c r="B8944" s="109"/>
    </row>
    <row r="8945" spans="2:2" x14ac:dyDescent="0.2">
      <c r="B8945" s="109"/>
    </row>
    <row r="8946" spans="2:2" x14ac:dyDescent="0.2">
      <c r="B8946" s="109"/>
    </row>
    <row r="8947" spans="2:2" x14ac:dyDescent="0.2">
      <c r="B8947" s="109"/>
    </row>
    <row r="8948" spans="2:2" x14ac:dyDescent="0.2">
      <c r="B8948" s="109"/>
    </row>
    <row r="8949" spans="2:2" x14ac:dyDescent="0.2">
      <c r="B8949" s="109"/>
    </row>
    <row r="8950" spans="2:2" x14ac:dyDescent="0.2">
      <c r="B8950" s="109"/>
    </row>
    <row r="8951" spans="2:2" x14ac:dyDescent="0.2">
      <c r="B8951" s="109"/>
    </row>
    <row r="8952" spans="2:2" x14ac:dyDescent="0.2">
      <c r="B8952" s="109"/>
    </row>
    <row r="8953" spans="2:2" x14ac:dyDescent="0.2">
      <c r="B8953" s="109"/>
    </row>
    <row r="8954" spans="2:2" x14ac:dyDescent="0.2">
      <c r="B8954" s="109"/>
    </row>
    <row r="8955" spans="2:2" x14ac:dyDescent="0.2">
      <c r="B8955" s="109"/>
    </row>
    <row r="8956" spans="2:2" x14ac:dyDescent="0.2">
      <c r="B8956" s="109"/>
    </row>
    <row r="8957" spans="2:2" x14ac:dyDescent="0.2">
      <c r="B8957" s="109"/>
    </row>
    <row r="8958" spans="2:2" x14ac:dyDescent="0.2">
      <c r="B8958" s="109"/>
    </row>
    <row r="8959" spans="2:2" x14ac:dyDescent="0.2">
      <c r="B8959" s="109"/>
    </row>
    <row r="8960" spans="2:2" x14ac:dyDescent="0.2">
      <c r="B8960" s="109"/>
    </row>
    <row r="8961" spans="2:2" x14ac:dyDescent="0.2">
      <c r="B8961" s="109"/>
    </row>
    <row r="8962" spans="2:2" x14ac:dyDescent="0.2">
      <c r="B8962" s="109"/>
    </row>
    <row r="8963" spans="2:2" x14ac:dyDescent="0.2">
      <c r="B8963" s="109"/>
    </row>
    <row r="8964" spans="2:2" x14ac:dyDescent="0.2">
      <c r="B8964" s="109"/>
    </row>
    <row r="8965" spans="2:2" x14ac:dyDescent="0.2">
      <c r="B8965" s="109"/>
    </row>
    <row r="8966" spans="2:2" x14ac:dyDescent="0.2">
      <c r="B8966" s="109"/>
    </row>
    <row r="8967" spans="2:2" x14ac:dyDescent="0.2">
      <c r="B8967" s="109"/>
    </row>
    <row r="8968" spans="2:2" x14ac:dyDescent="0.2">
      <c r="B8968" s="109"/>
    </row>
    <row r="8969" spans="2:2" x14ac:dyDescent="0.2">
      <c r="B8969" s="109"/>
    </row>
    <row r="8970" spans="2:2" x14ac:dyDescent="0.2">
      <c r="B8970" s="109"/>
    </row>
    <row r="8971" spans="2:2" x14ac:dyDescent="0.2">
      <c r="B8971" s="109"/>
    </row>
    <row r="8972" spans="2:2" x14ac:dyDescent="0.2">
      <c r="B8972" s="109"/>
    </row>
    <row r="8973" spans="2:2" x14ac:dyDescent="0.2">
      <c r="B8973" s="109"/>
    </row>
    <row r="8974" spans="2:2" x14ac:dyDescent="0.2">
      <c r="B8974" s="109"/>
    </row>
    <row r="8975" spans="2:2" x14ac:dyDescent="0.2">
      <c r="B8975" s="109"/>
    </row>
    <row r="8976" spans="2:2" x14ac:dyDescent="0.2">
      <c r="B8976" s="109"/>
    </row>
    <row r="8977" spans="2:2" x14ac:dyDescent="0.2">
      <c r="B8977" s="109"/>
    </row>
    <row r="8978" spans="2:2" x14ac:dyDescent="0.2">
      <c r="B8978" s="109"/>
    </row>
    <row r="8979" spans="2:2" x14ac:dyDescent="0.2">
      <c r="B8979" s="109"/>
    </row>
    <row r="8980" spans="2:2" x14ac:dyDescent="0.2">
      <c r="B8980" s="109"/>
    </row>
    <row r="8981" spans="2:2" x14ac:dyDescent="0.2">
      <c r="B8981" s="109"/>
    </row>
    <row r="8982" spans="2:2" x14ac:dyDescent="0.2">
      <c r="B8982" s="109"/>
    </row>
    <row r="8983" spans="2:2" x14ac:dyDescent="0.2">
      <c r="B8983" s="109"/>
    </row>
    <row r="8984" spans="2:2" x14ac:dyDescent="0.2">
      <c r="B8984" s="109"/>
    </row>
    <row r="8985" spans="2:2" x14ac:dyDescent="0.2">
      <c r="B8985" s="109"/>
    </row>
    <row r="8986" spans="2:2" x14ac:dyDescent="0.2">
      <c r="B8986" s="109"/>
    </row>
    <row r="8987" spans="2:2" x14ac:dyDescent="0.2">
      <c r="B8987" s="109"/>
    </row>
    <row r="8988" spans="2:2" x14ac:dyDescent="0.2">
      <c r="B8988" s="109"/>
    </row>
    <row r="8989" spans="2:2" x14ac:dyDescent="0.2">
      <c r="B8989" s="109"/>
    </row>
    <row r="8990" spans="2:2" x14ac:dyDescent="0.2">
      <c r="B8990" s="109"/>
    </row>
    <row r="8991" spans="2:2" x14ac:dyDescent="0.2">
      <c r="B8991" s="109"/>
    </row>
    <row r="8992" spans="2:2" x14ac:dyDescent="0.2">
      <c r="B8992" s="109"/>
    </row>
    <row r="8993" spans="2:2" x14ac:dyDescent="0.2">
      <c r="B8993" s="109"/>
    </row>
    <row r="8994" spans="2:2" x14ac:dyDescent="0.2">
      <c r="B8994" s="109"/>
    </row>
    <row r="8995" spans="2:2" x14ac:dyDescent="0.2">
      <c r="B8995" s="109"/>
    </row>
    <row r="8996" spans="2:2" x14ac:dyDescent="0.2">
      <c r="B8996" s="109"/>
    </row>
    <row r="8997" spans="2:2" x14ac:dyDescent="0.2">
      <c r="B8997" s="109"/>
    </row>
    <row r="8998" spans="2:2" x14ac:dyDescent="0.2">
      <c r="B8998" s="109"/>
    </row>
    <row r="8999" spans="2:2" x14ac:dyDescent="0.2">
      <c r="B8999" s="109"/>
    </row>
    <row r="9000" spans="2:2" x14ac:dyDescent="0.2">
      <c r="B9000" s="109"/>
    </row>
    <row r="9001" spans="2:2" x14ac:dyDescent="0.2">
      <c r="B9001" s="109"/>
    </row>
    <row r="9002" spans="2:2" x14ac:dyDescent="0.2">
      <c r="B9002" s="109"/>
    </row>
    <row r="9003" spans="2:2" x14ac:dyDescent="0.2">
      <c r="B9003" s="109"/>
    </row>
    <row r="9004" spans="2:2" x14ac:dyDescent="0.2">
      <c r="B9004" s="109"/>
    </row>
    <row r="9005" spans="2:2" x14ac:dyDescent="0.2">
      <c r="B9005" s="109"/>
    </row>
    <row r="9006" spans="2:2" x14ac:dyDescent="0.2">
      <c r="B9006" s="109"/>
    </row>
    <row r="9007" spans="2:2" x14ac:dyDescent="0.2">
      <c r="B9007" s="109"/>
    </row>
    <row r="9008" spans="2:2" x14ac:dyDescent="0.2">
      <c r="B9008" s="109"/>
    </row>
    <row r="9009" spans="2:2" x14ac:dyDescent="0.2">
      <c r="B9009" s="109"/>
    </row>
    <row r="9010" spans="2:2" x14ac:dyDescent="0.2">
      <c r="B9010" s="109"/>
    </row>
    <row r="9011" spans="2:2" x14ac:dyDescent="0.2">
      <c r="B9011" s="109"/>
    </row>
    <row r="9012" spans="2:2" x14ac:dyDescent="0.2">
      <c r="B9012" s="109"/>
    </row>
    <row r="9013" spans="2:2" x14ac:dyDescent="0.2">
      <c r="B9013" s="109"/>
    </row>
    <row r="9014" spans="2:2" x14ac:dyDescent="0.2">
      <c r="B9014" s="109"/>
    </row>
    <row r="9015" spans="2:2" x14ac:dyDescent="0.2">
      <c r="B9015" s="109"/>
    </row>
    <row r="9016" spans="2:2" x14ac:dyDescent="0.2">
      <c r="B9016" s="109"/>
    </row>
    <row r="9017" spans="2:2" x14ac:dyDescent="0.2">
      <c r="B9017" s="109"/>
    </row>
    <row r="9018" spans="2:2" x14ac:dyDescent="0.2">
      <c r="B9018" s="109"/>
    </row>
    <row r="9019" spans="2:2" x14ac:dyDescent="0.2">
      <c r="B9019" s="109"/>
    </row>
    <row r="9020" spans="2:2" x14ac:dyDescent="0.2">
      <c r="B9020" s="109"/>
    </row>
    <row r="9021" spans="2:2" x14ac:dyDescent="0.2">
      <c r="B9021" s="109"/>
    </row>
    <row r="9022" spans="2:2" x14ac:dyDescent="0.2">
      <c r="B9022" s="109"/>
    </row>
    <row r="9023" spans="2:2" x14ac:dyDescent="0.2">
      <c r="B9023" s="109"/>
    </row>
    <row r="9024" spans="2:2" x14ac:dyDescent="0.2">
      <c r="B9024" s="109"/>
    </row>
    <row r="9025" spans="2:2" x14ac:dyDescent="0.2">
      <c r="B9025" s="109"/>
    </row>
    <row r="9026" spans="2:2" x14ac:dyDescent="0.2">
      <c r="B9026" s="109"/>
    </row>
    <row r="9027" spans="2:2" x14ac:dyDescent="0.2">
      <c r="B9027" s="109"/>
    </row>
    <row r="9028" spans="2:2" x14ac:dyDescent="0.2">
      <c r="B9028" s="109"/>
    </row>
    <row r="9029" spans="2:2" x14ac:dyDescent="0.2">
      <c r="B9029" s="109"/>
    </row>
    <row r="9030" spans="2:2" x14ac:dyDescent="0.2">
      <c r="B9030" s="109"/>
    </row>
    <row r="9031" spans="2:2" x14ac:dyDescent="0.2">
      <c r="B9031" s="109"/>
    </row>
    <row r="9032" spans="2:2" x14ac:dyDescent="0.2">
      <c r="B9032" s="109"/>
    </row>
    <row r="9033" spans="2:2" x14ac:dyDescent="0.2">
      <c r="B9033" s="109"/>
    </row>
    <row r="9034" spans="2:2" x14ac:dyDescent="0.2">
      <c r="B9034" s="109"/>
    </row>
    <row r="9035" spans="2:2" x14ac:dyDescent="0.2">
      <c r="B9035" s="109"/>
    </row>
    <row r="9036" spans="2:2" x14ac:dyDescent="0.2">
      <c r="B9036" s="109"/>
    </row>
    <row r="9037" spans="2:2" x14ac:dyDescent="0.2">
      <c r="B9037" s="109"/>
    </row>
    <row r="9038" spans="2:2" x14ac:dyDescent="0.2">
      <c r="B9038" s="109"/>
    </row>
    <row r="9039" spans="2:2" x14ac:dyDescent="0.2">
      <c r="B9039" s="109"/>
    </row>
    <row r="9040" spans="2:2" x14ac:dyDescent="0.2">
      <c r="B9040" s="109"/>
    </row>
    <row r="9041" spans="2:2" x14ac:dyDescent="0.2">
      <c r="B9041" s="109"/>
    </row>
    <row r="9042" spans="2:2" x14ac:dyDescent="0.2">
      <c r="B9042" s="109"/>
    </row>
    <row r="9043" spans="2:2" x14ac:dyDescent="0.2">
      <c r="B9043" s="109"/>
    </row>
    <row r="9044" spans="2:2" x14ac:dyDescent="0.2">
      <c r="B9044" s="109"/>
    </row>
    <row r="9045" spans="2:2" x14ac:dyDescent="0.2">
      <c r="B9045" s="109"/>
    </row>
    <row r="9046" spans="2:2" x14ac:dyDescent="0.2">
      <c r="B9046" s="109"/>
    </row>
    <row r="9047" spans="2:2" x14ac:dyDescent="0.2">
      <c r="B9047" s="109"/>
    </row>
    <row r="9048" spans="2:2" x14ac:dyDescent="0.2">
      <c r="B9048" s="109"/>
    </row>
    <row r="9049" spans="2:2" x14ac:dyDescent="0.2">
      <c r="B9049" s="109"/>
    </row>
    <row r="9050" spans="2:2" x14ac:dyDescent="0.2">
      <c r="B9050" s="109"/>
    </row>
    <row r="9051" spans="2:2" x14ac:dyDescent="0.2">
      <c r="B9051" s="109"/>
    </row>
    <row r="9052" spans="2:2" x14ac:dyDescent="0.2">
      <c r="B9052" s="109"/>
    </row>
    <row r="9053" spans="2:2" x14ac:dyDescent="0.2">
      <c r="B9053" s="109"/>
    </row>
    <row r="9054" spans="2:2" x14ac:dyDescent="0.2">
      <c r="B9054" s="109"/>
    </row>
    <row r="9055" spans="2:2" x14ac:dyDescent="0.2">
      <c r="B9055" s="109"/>
    </row>
    <row r="9056" spans="2:2" x14ac:dyDescent="0.2">
      <c r="B9056" s="109"/>
    </row>
    <row r="9057" spans="2:2" x14ac:dyDescent="0.2">
      <c r="B9057" s="109"/>
    </row>
    <row r="9058" spans="2:2" x14ac:dyDescent="0.2">
      <c r="B9058" s="109"/>
    </row>
    <row r="9059" spans="2:2" x14ac:dyDescent="0.2">
      <c r="B9059" s="109"/>
    </row>
    <row r="9060" spans="2:2" x14ac:dyDescent="0.2">
      <c r="B9060" s="109"/>
    </row>
    <row r="9061" spans="2:2" x14ac:dyDescent="0.2">
      <c r="B9061" s="109"/>
    </row>
    <row r="9062" spans="2:2" x14ac:dyDescent="0.2">
      <c r="B9062" s="109"/>
    </row>
    <row r="9063" spans="2:2" x14ac:dyDescent="0.2">
      <c r="B9063" s="109"/>
    </row>
    <row r="9064" spans="2:2" x14ac:dyDescent="0.2">
      <c r="B9064" s="109"/>
    </row>
    <row r="9065" spans="2:2" x14ac:dyDescent="0.2">
      <c r="B9065" s="109"/>
    </row>
    <row r="9066" spans="2:2" x14ac:dyDescent="0.2">
      <c r="B9066" s="109"/>
    </row>
    <row r="9067" spans="2:2" x14ac:dyDescent="0.2">
      <c r="B9067" s="109"/>
    </row>
    <row r="9068" spans="2:2" x14ac:dyDescent="0.2">
      <c r="B9068" s="109"/>
    </row>
    <row r="9069" spans="2:2" x14ac:dyDescent="0.2">
      <c r="B9069" s="109"/>
    </row>
    <row r="9070" spans="2:2" x14ac:dyDescent="0.2">
      <c r="B9070" s="109"/>
    </row>
    <row r="9071" spans="2:2" x14ac:dyDescent="0.2">
      <c r="B9071" s="109"/>
    </row>
    <row r="9072" spans="2:2" x14ac:dyDescent="0.2">
      <c r="B9072" s="109"/>
    </row>
    <row r="9073" spans="2:2" x14ac:dyDescent="0.2">
      <c r="B9073" s="109"/>
    </row>
    <row r="9074" spans="2:2" x14ac:dyDescent="0.2">
      <c r="B9074" s="109"/>
    </row>
    <row r="9075" spans="2:2" x14ac:dyDescent="0.2">
      <c r="B9075" s="109"/>
    </row>
    <row r="9076" spans="2:2" x14ac:dyDescent="0.2">
      <c r="B9076" s="109"/>
    </row>
    <row r="9077" spans="2:2" x14ac:dyDescent="0.2">
      <c r="B9077" s="109"/>
    </row>
    <row r="9078" spans="2:2" x14ac:dyDescent="0.2">
      <c r="B9078" s="109"/>
    </row>
    <row r="9079" spans="2:2" x14ac:dyDescent="0.2">
      <c r="B9079" s="109"/>
    </row>
    <row r="9080" spans="2:2" x14ac:dyDescent="0.2">
      <c r="B9080" s="109"/>
    </row>
    <row r="9081" spans="2:2" x14ac:dyDescent="0.2">
      <c r="B9081" s="109"/>
    </row>
    <row r="9082" spans="2:2" x14ac:dyDescent="0.2">
      <c r="B9082" s="109"/>
    </row>
    <row r="9083" spans="2:2" x14ac:dyDescent="0.2">
      <c r="B9083" s="109"/>
    </row>
    <row r="9084" spans="2:2" x14ac:dyDescent="0.2">
      <c r="B9084" s="109"/>
    </row>
    <row r="9085" spans="2:2" x14ac:dyDescent="0.2">
      <c r="B9085" s="109"/>
    </row>
    <row r="9086" spans="2:2" x14ac:dyDescent="0.2">
      <c r="B9086" s="109"/>
    </row>
    <row r="9087" spans="2:2" x14ac:dyDescent="0.2">
      <c r="B9087" s="109"/>
    </row>
    <row r="9088" spans="2:2" x14ac:dyDescent="0.2">
      <c r="B9088" s="109"/>
    </row>
    <row r="9089" spans="2:2" x14ac:dyDescent="0.2">
      <c r="B9089" s="109"/>
    </row>
    <row r="9090" spans="2:2" x14ac:dyDescent="0.2">
      <c r="B9090" s="109"/>
    </row>
    <row r="9091" spans="2:2" x14ac:dyDescent="0.2">
      <c r="B9091" s="109"/>
    </row>
    <row r="9092" spans="2:2" x14ac:dyDescent="0.2">
      <c r="B9092" s="109"/>
    </row>
    <row r="9093" spans="2:2" x14ac:dyDescent="0.2">
      <c r="B9093" s="109"/>
    </row>
    <row r="9094" spans="2:2" x14ac:dyDescent="0.2">
      <c r="B9094" s="109"/>
    </row>
    <row r="9095" spans="2:2" x14ac:dyDescent="0.2">
      <c r="B9095" s="109"/>
    </row>
    <row r="9096" spans="2:2" x14ac:dyDescent="0.2">
      <c r="B9096" s="109"/>
    </row>
    <row r="9097" spans="2:2" x14ac:dyDescent="0.2">
      <c r="B9097" s="109"/>
    </row>
    <row r="9098" spans="2:2" x14ac:dyDescent="0.2">
      <c r="B9098" s="109"/>
    </row>
    <row r="9099" spans="2:2" x14ac:dyDescent="0.2">
      <c r="B9099" s="109"/>
    </row>
    <row r="9100" spans="2:2" x14ac:dyDescent="0.2">
      <c r="B9100" s="109"/>
    </row>
    <row r="9101" spans="2:2" x14ac:dyDescent="0.2">
      <c r="B9101" s="109"/>
    </row>
    <row r="9102" spans="2:2" x14ac:dyDescent="0.2">
      <c r="B9102" s="109"/>
    </row>
    <row r="9103" spans="2:2" x14ac:dyDescent="0.2">
      <c r="B9103" s="109"/>
    </row>
    <row r="9104" spans="2:2" x14ac:dyDescent="0.2">
      <c r="B9104" s="109"/>
    </row>
    <row r="9105" spans="2:2" x14ac:dyDescent="0.2">
      <c r="B9105" s="109"/>
    </row>
    <row r="9106" spans="2:2" x14ac:dyDescent="0.2">
      <c r="B9106" s="109"/>
    </row>
    <row r="9107" spans="2:2" x14ac:dyDescent="0.2">
      <c r="B9107" s="109"/>
    </row>
    <row r="9108" spans="2:2" x14ac:dyDescent="0.2">
      <c r="B9108" s="109"/>
    </row>
    <row r="9109" spans="2:2" x14ac:dyDescent="0.2">
      <c r="B9109" s="109"/>
    </row>
    <row r="9110" spans="2:2" x14ac:dyDescent="0.2">
      <c r="B9110" s="109"/>
    </row>
    <row r="9111" spans="2:2" x14ac:dyDescent="0.2">
      <c r="B9111" s="109"/>
    </row>
    <row r="9112" spans="2:2" x14ac:dyDescent="0.2">
      <c r="B9112" s="109"/>
    </row>
    <row r="9113" spans="2:2" x14ac:dyDescent="0.2">
      <c r="B9113" s="109"/>
    </row>
    <row r="9114" spans="2:2" x14ac:dyDescent="0.2">
      <c r="B9114" s="109"/>
    </row>
    <row r="9115" spans="2:2" x14ac:dyDescent="0.2">
      <c r="B9115" s="109"/>
    </row>
    <row r="9116" spans="2:2" x14ac:dyDescent="0.2">
      <c r="B9116" s="109"/>
    </row>
    <row r="9117" spans="2:2" x14ac:dyDescent="0.2">
      <c r="B9117" s="109"/>
    </row>
    <row r="9118" spans="2:2" x14ac:dyDescent="0.2">
      <c r="B9118" s="109"/>
    </row>
    <row r="9119" spans="2:2" x14ac:dyDescent="0.2">
      <c r="B9119" s="109"/>
    </row>
    <row r="9120" spans="2:2" x14ac:dyDescent="0.2">
      <c r="B9120" s="109"/>
    </row>
    <row r="9121" spans="2:2" x14ac:dyDescent="0.2">
      <c r="B9121" s="109"/>
    </row>
    <row r="9122" spans="2:2" x14ac:dyDescent="0.2">
      <c r="B9122" s="109"/>
    </row>
    <row r="9123" spans="2:2" x14ac:dyDescent="0.2">
      <c r="B9123" s="109"/>
    </row>
    <row r="9124" spans="2:2" x14ac:dyDescent="0.2">
      <c r="B9124" s="109"/>
    </row>
    <row r="9125" spans="2:2" x14ac:dyDescent="0.2">
      <c r="B9125" s="109"/>
    </row>
    <row r="9126" spans="2:2" x14ac:dyDescent="0.2">
      <c r="B9126" s="109"/>
    </row>
    <row r="9127" spans="2:2" x14ac:dyDescent="0.2">
      <c r="B9127" s="109"/>
    </row>
    <row r="9128" spans="2:2" x14ac:dyDescent="0.2">
      <c r="B9128" s="109"/>
    </row>
    <row r="9129" spans="2:2" x14ac:dyDescent="0.2">
      <c r="B9129" s="109"/>
    </row>
    <row r="9130" spans="2:2" x14ac:dyDescent="0.2">
      <c r="B9130" s="109"/>
    </row>
    <row r="9131" spans="2:2" x14ac:dyDescent="0.2">
      <c r="B9131" s="109"/>
    </row>
    <row r="9132" spans="2:2" x14ac:dyDescent="0.2">
      <c r="B9132" s="109"/>
    </row>
    <row r="9133" spans="2:2" x14ac:dyDescent="0.2">
      <c r="B9133" s="109"/>
    </row>
    <row r="9134" spans="2:2" x14ac:dyDescent="0.2">
      <c r="B9134" s="109"/>
    </row>
    <row r="9135" spans="2:2" x14ac:dyDescent="0.2">
      <c r="B9135" s="109"/>
    </row>
    <row r="9136" spans="2:2" x14ac:dyDescent="0.2">
      <c r="B9136" s="109"/>
    </row>
    <row r="9137" spans="2:2" x14ac:dyDescent="0.2">
      <c r="B9137" s="109"/>
    </row>
    <row r="9138" spans="2:2" x14ac:dyDescent="0.2">
      <c r="B9138" s="109"/>
    </row>
    <row r="9139" spans="2:2" x14ac:dyDescent="0.2">
      <c r="B9139" s="109"/>
    </row>
    <row r="9140" spans="2:2" x14ac:dyDescent="0.2">
      <c r="B9140" s="109"/>
    </row>
    <row r="9141" spans="2:2" x14ac:dyDescent="0.2">
      <c r="B9141" s="109"/>
    </row>
    <row r="9142" spans="2:2" x14ac:dyDescent="0.2">
      <c r="B9142" s="109"/>
    </row>
    <row r="9143" spans="2:2" x14ac:dyDescent="0.2">
      <c r="B9143" s="109"/>
    </row>
    <row r="9144" spans="2:2" x14ac:dyDescent="0.2">
      <c r="B9144" s="109"/>
    </row>
    <row r="9145" spans="2:2" x14ac:dyDescent="0.2">
      <c r="B9145" s="109"/>
    </row>
    <row r="9146" spans="2:2" x14ac:dyDescent="0.2">
      <c r="B9146" s="109"/>
    </row>
    <row r="9147" spans="2:2" x14ac:dyDescent="0.2">
      <c r="B9147" s="109"/>
    </row>
    <row r="9148" spans="2:2" x14ac:dyDescent="0.2">
      <c r="B9148" s="109"/>
    </row>
    <row r="9149" spans="2:2" x14ac:dyDescent="0.2">
      <c r="B9149" s="109"/>
    </row>
    <row r="9150" spans="2:2" x14ac:dyDescent="0.2">
      <c r="B9150" s="109"/>
    </row>
    <row r="9151" spans="2:2" x14ac:dyDescent="0.2">
      <c r="B9151" s="109"/>
    </row>
    <row r="9152" spans="2:2" x14ac:dyDescent="0.2">
      <c r="B9152" s="109"/>
    </row>
    <row r="9153" spans="2:2" x14ac:dyDescent="0.2">
      <c r="B9153" s="109"/>
    </row>
    <row r="9154" spans="2:2" x14ac:dyDescent="0.2">
      <c r="B9154" s="109"/>
    </row>
    <row r="9155" spans="2:2" x14ac:dyDescent="0.2">
      <c r="B9155" s="109"/>
    </row>
    <row r="9156" spans="2:2" x14ac:dyDescent="0.2">
      <c r="B9156" s="109"/>
    </row>
    <row r="9157" spans="2:2" x14ac:dyDescent="0.2">
      <c r="B9157" s="109"/>
    </row>
    <row r="9158" spans="2:2" x14ac:dyDescent="0.2">
      <c r="B9158" s="109"/>
    </row>
    <row r="9159" spans="2:2" x14ac:dyDescent="0.2">
      <c r="B9159" s="109"/>
    </row>
    <row r="9160" spans="2:2" x14ac:dyDescent="0.2">
      <c r="B9160" s="109"/>
    </row>
    <row r="9161" spans="2:2" x14ac:dyDescent="0.2">
      <c r="B9161" s="109"/>
    </row>
    <row r="9162" spans="2:2" x14ac:dyDescent="0.2">
      <c r="B9162" s="109"/>
    </row>
    <row r="9163" spans="2:2" x14ac:dyDescent="0.2">
      <c r="B9163" s="109"/>
    </row>
    <row r="9164" spans="2:2" x14ac:dyDescent="0.2">
      <c r="B9164" s="109"/>
    </row>
    <row r="9165" spans="2:2" x14ac:dyDescent="0.2">
      <c r="B9165" s="109"/>
    </row>
    <row r="9166" spans="2:2" x14ac:dyDescent="0.2">
      <c r="B9166" s="109"/>
    </row>
    <row r="9167" spans="2:2" x14ac:dyDescent="0.2">
      <c r="B9167" s="109"/>
    </row>
    <row r="9168" spans="2:2" x14ac:dyDescent="0.2">
      <c r="B9168" s="109"/>
    </row>
    <row r="9169" spans="2:2" x14ac:dyDescent="0.2">
      <c r="B9169" s="109"/>
    </row>
    <row r="9170" spans="2:2" x14ac:dyDescent="0.2">
      <c r="B9170" s="109"/>
    </row>
    <row r="9171" spans="2:2" x14ac:dyDescent="0.2">
      <c r="B9171" s="109"/>
    </row>
    <row r="9172" spans="2:2" x14ac:dyDescent="0.2">
      <c r="B9172" s="109"/>
    </row>
    <row r="9173" spans="2:2" x14ac:dyDescent="0.2">
      <c r="B9173" s="109"/>
    </row>
    <row r="9174" spans="2:2" x14ac:dyDescent="0.2">
      <c r="B9174" s="109"/>
    </row>
    <row r="9175" spans="2:2" x14ac:dyDescent="0.2">
      <c r="B9175" s="109"/>
    </row>
    <row r="9176" spans="2:2" x14ac:dyDescent="0.2">
      <c r="B9176" s="109"/>
    </row>
    <row r="9177" spans="2:2" x14ac:dyDescent="0.2">
      <c r="B9177" s="109"/>
    </row>
    <row r="9178" spans="2:2" x14ac:dyDescent="0.2">
      <c r="B9178" s="109"/>
    </row>
    <row r="9179" spans="2:2" x14ac:dyDescent="0.2">
      <c r="B9179" s="109"/>
    </row>
    <row r="9180" spans="2:2" x14ac:dyDescent="0.2">
      <c r="B9180" s="109"/>
    </row>
    <row r="9181" spans="2:2" x14ac:dyDescent="0.2">
      <c r="B9181" s="109"/>
    </row>
    <row r="9182" spans="2:2" x14ac:dyDescent="0.2">
      <c r="B9182" s="109"/>
    </row>
    <row r="9183" spans="2:2" x14ac:dyDescent="0.2">
      <c r="B9183" s="109"/>
    </row>
    <row r="9184" spans="2:2" x14ac:dyDescent="0.2">
      <c r="B9184" s="109"/>
    </row>
    <row r="9185" spans="2:2" x14ac:dyDescent="0.2">
      <c r="B9185" s="109"/>
    </row>
    <row r="9186" spans="2:2" x14ac:dyDescent="0.2">
      <c r="B9186" s="109"/>
    </row>
    <row r="9187" spans="2:2" x14ac:dyDescent="0.2">
      <c r="B9187" s="109"/>
    </row>
    <row r="9188" spans="2:2" x14ac:dyDescent="0.2">
      <c r="B9188" s="109"/>
    </row>
    <row r="9189" spans="2:2" x14ac:dyDescent="0.2">
      <c r="B9189" s="109"/>
    </row>
    <row r="9190" spans="2:2" x14ac:dyDescent="0.2">
      <c r="B9190" s="109"/>
    </row>
    <row r="9191" spans="2:2" x14ac:dyDescent="0.2">
      <c r="B9191" s="109"/>
    </row>
    <row r="9192" spans="2:2" x14ac:dyDescent="0.2">
      <c r="B9192" s="109"/>
    </row>
    <row r="9193" spans="2:2" x14ac:dyDescent="0.2">
      <c r="B9193" s="109"/>
    </row>
    <row r="9194" spans="2:2" x14ac:dyDescent="0.2">
      <c r="B9194" s="109"/>
    </row>
    <row r="9195" spans="2:2" x14ac:dyDescent="0.2">
      <c r="B9195" s="109"/>
    </row>
    <row r="9196" spans="2:2" x14ac:dyDescent="0.2">
      <c r="B9196" s="109"/>
    </row>
    <row r="9197" spans="2:2" x14ac:dyDescent="0.2">
      <c r="B9197" s="109"/>
    </row>
    <row r="9198" spans="2:2" x14ac:dyDescent="0.2">
      <c r="B9198" s="109"/>
    </row>
    <row r="9199" spans="2:2" x14ac:dyDescent="0.2">
      <c r="B9199" s="109"/>
    </row>
    <row r="9200" spans="2:2" x14ac:dyDescent="0.2">
      <c r="B9200" s="109"/>
    </row>
    <row r="9201" spans="2:2" x14ac:dyDescent="0.2">
      <c r="B9201" s="109"/>
    </row>
    <row r="9202" spans="2:2" x14ac:dyDescent="0.2">
      <c r="B9202" s="109"/>
    </row>
    <row r="9203" spans="2:2" x14ac:dyDescent="0.2">
      <c r="B9203" s="109"/>
    </row>
    <row r="9204" spans="2:2" x14ac:dyDescent="0.2">
      <c r="B9204" s="109"/>
    </row>
    <row r="9205" spans="2:2" x14ac:dyDescent="0.2">
      <c r="B9205" s="109"/>
    </row>
    <row r="9206" spans="2:2" x14ac:dyDescent="0.2">
      <c r="B9206" s="109"/>
    </row>
    <row r="9207" spans="2:2" x14ac:dyDescent="0.2">
      <c r="B9207" s="109"/>
    </row>
    <row r="9208" spans="2:2" x14ac:dyDescent="0.2">
      <c r="B9208" s="109"/>
    </row>
    <row r="9209" spans="2:2" x14ac:dyDescent="0.2">
      <c r="B9209" s="109"/>
    </row>
    <row r="9210" spans="2:2" x14ac:dyDescent="0.2">
      <c r="B9210" s="109"/>
    </row>
    <row r="9211" spans="2:2" x14ac:dyDescent="0.2">
      <c r="B9211" s="109"/>
    </row>
    <row r="9212" spans="2:2" x14ac:dyDescent="0.2">
      <c r="B9212" s="109"/>
    </row>
    <row r="9213" spans="2:2" x14ac:dyDescent="0.2">
      <c r="B9213" s="109"/>
    </row>
    <row r="9214" spans="2:2" x14ac:dyDescent="0.2">
      <c r="B9214" s="109"/>
    </row>
    <row r="9215" spans="2:2" x14ac:dyDescent="0.2">
      <c r="B9215" s="109"/>
    </row>
    <row r="9216" spans="2:2" x14ac:dyDescent="0.2">
      <c r="B9216" s="109"/>
    </row>
    <row r="9217" spans="2:2" x14ac:dyDescent="0.2">
      <c r="B9217" s="109"/>
    </row>
    <row r="9218" spans="2:2" x14ac:dyDescent="0.2">
      <c r="B9218" s="109"/>
    </row>
    <row r="9219" spans="2:2" x14ac:dyDescent="0.2">
      <c r="B9219" s="109"/>
    </row>
    <row r="9220" spans="2:2" x14ac:dyDescent="0.2">
      <c r="B9220" s="109"/>
    </row>
    <row r="9221" spans="2:2" x14ac:dyDescent="0.2">
      <c r="B9221" s="109"/>
    </row>
    <row r="9222" spans="2:2" x14ac:dyDescent="0.2">
      <c r="B9222" s="109"/>
    </row>
    <row r="9223" spans="2:2" x14ac:dyDescent="0.2">
      <c r="B9223" s="109"/>
    </row>
    <row r="9224" spans="2:2" x14ac:dyDescent="0.2">
      <c r="B9224" s="109"/>
    </row>
    <row r="9225" spans="2:2" x14ac:dyDescent="0.2">
      <c r="B9225" s="109"/>
    </row>
    <row r="9226" spans="2:2" x14ac:dyDescent="0.2">
      <c r="B9226" s="109"/>
    </row>
    <row r="9227" spans="2:2" x14ac:dyDescent="0.2">
      <c r="B9227" s="109"/>
    </row>
    <row r="9228" spans="2:2" x14ac:dyDescent="0.2">
      <c r="B9228" s="109"/>
    </row>
    <row r="9229" spans="2:2" x14ac:dyDescent="0.2">
      <c r="B9229" s="109"/>
    </row>
    <row r="9230" spans="2:2" x14ac:dyDescent="0.2">
      <c r="B9230" s="109"/>
    </row>
    <row r="9231" spans="2:2" x14ac:dyDescent="0.2">
      <c r="B9231" s="109"/>
    </row>
    <row r="9232" spans="2:2" x14ac:dyDescent="0.2">
      <c r="B9232" s="109"/>
    </row>
    <row r="9233" spans="2:2" x14ac:dyDescent="0.2">
      <c r="B9233" s="109"/>
    </row>
    <row r="9234" spans="2:2" x14ac:dyDescent="0.2">
      <c r="B9234" s="109"/>
    </row>
    <row r="9235" spans="2:2" x14ac:dyDescent="0.2">
      <c r="B9235" s="109"/>
    </row>
    <row r="9236" spans="2:2" x14ac:dyDescent="0.2">
      <c r="B9236" s="109"/>
    </row>
    <row r="9237" spans="2:2" x14ac:dyDescent="0.2">
      <c r="B9237" s="109"/>
    </row>
    <row r="9238" spans="2:2" x14ac:dyDescent="0.2">
      <c r="B9238" s="109"/>
    </row>
    <row r="9239" spans="2:2" x14ac:dyDescent="0.2">
      <c r="B9239" s="109"/>
    </row>
    <row r="9240" spans="2:2" x14ac:dyDescent="0.2">
      <c r="B9240" s="109"/>
    </row>
    <row r="9241" spans="2:2" x14ac:dyDescent="0.2">
      <c r="B9241" s="109"/>
    </row>
    <row r="9242" spans="2:2" x14ac:dyDescent="0.2">
      <c r="B9242" s="109"/>
    </row>
    <row r="9243" spans="2:2" x14ac:dyDescent="0.2">
      <c r="B9243" s="109"/>
    </row>
    <row r="9244" spans="2:2" x14ac:dyDescent="0.2">
      <c r="B9244" s="109"/>
    </row>
    <row r="9245" spans="2:2" x14ac:dyDescent="0.2">
      <c r="B9245" s="109"/>
    </row>
    <row r="9246" spans="2:2" x14ac:dyDescent="0.2">
      <c r="B9246" s="109"/>
    </row>
    <row r="9247" spans="2:2" x14ac:dyDescent="0.2">
      <c r="B9247" s="109"/>
    </row>
    <row r="9248" spans="2:2" x14ac:dyDescent="0.2">
      <c r="B9248" s="109"/>
    </row>
    <row r="9249" spans="2:2" x14ac:dyDescent="0.2">
      <c r="B9249" s="109"/>
    </row>
    <row r="9250" spans="2:2" x14ac:dyDescent="0.2">
      <c r="B9250" s="109"/>
    </row>
    <row r="9251" spans="2:2" x14ac:dyDescent="0.2">
      <c r="B9251" s="109"/>
    </row>
    <row r="9252" spans="2:2" x14ac:dyDescent="0.2">
      <c r="B9252" s="109"/>
    </row>
    <row r="9253" spans="2:2" x14ac:dyDescent="0.2">
      <c r="B9253" s="109"/>
    </row>
    <row r="9254" spans="2:2" x14ac:dyDescent="0.2">
      <c r="B9254" s="109"/>
    </row>
    <row r="9255" spans="2:2" x14ac:dyDescent="0.2">
      <c r="B9255" s="109"/>
    </row>
    <row r="9256" spans="2:2" x14ac:dyDescent="0.2">
      <c r="B9256" s="109"/>
    </row>
    <row r="9257" spans="2:2" x14ac:dyDescent="0.2">
      <c r="B9257" s="109"/>
    </row>
    <row r="9258" spans="2:2" x14ac:dyDescent="0.2">
      <c r="B9258" s="109"/>
    </row>
    <row r="9259" spans="2:2" x14ac:dyDescent="0.2">
      <c r="B9259" s="109"/>
    </row>
    <row r="9260" spans="2:2" x14ac:dyDescent="0.2">
      <c r="B9260" s="109"/>
    </row>
    <row r="9261" spans="2:2" x14ac:dyDescent="0.2">
      <c r="B9261" s="109"/>
    </row>
    <row r="9262" spans="2:2" x14ac:dyDescent="0.2">
      <c r="B9262" s="109"/>
    </row>
    <row r="9263" spans="2:2" x14ac:dyDescent="0.2">
      <c r="B9263" s="109"/>
    </row>
    <row r="9264" spans="2:2" x14ac:dyDescent="0.2">
      <c r="B9264" s="109"/>
    </row>
    <row r="9265" spans="2:2" x14ac:dyDescent="0.2">
      <c r="B9265" s="109"/>
    </row>
    <row r="9266" spans="2:2" x14ac:dyDescent="0.2">
      <c r="B9266" s="109"/>
    </row>
    <row r="9267" spans="2:2" x14ac:dyDescent="0.2">
      <c r="B9267" s="109"/>
    </row>
    <row r="9268" spans="2:2" x14ac:dyDescent="0.2">
      <c r="B9268" s="109"/>
    </row>
    <row r="9269" spans="2:2" x14ac:dyDescent="0.2">
      <c r="B9269" s="109"/>
    </row>
    <row r="9270" spans="2:2" x14ac:dyDescent="0.2">
      <c r="B9270" s="109"/>
    </row>
    <row r="9271" spans="2:2" x14ac:dyDescent="0.2">
      <c r="B9271" s="109"/>
    </row>
    <row r="9272" spans="2:2" x14ac:dyDescent="0.2">
      <c r="B9272" s="109"/>
    </row>
    <row r="9273" spans="2:2" x14ac:dyDescent="0.2">
      <c r="B9273" s="109"/>
    </row>
    <row r="9274" spans="2:2" x14ac:dyDescent="0.2">
      <c r="B9274" s="109"/>
    </row>
    <row r="9275" spans="2:2" x14ac:dyDescent="0.2">
      <c r="B9275" s="109"/>
    </row>
    <row r="9276" spans="2:2" x14ac:dyDescent="0.2">
      <c r="B9276" s="109"/>
    </row>
    <row r="9277" spans="2:2" x14ac:dyDescent="0.2">
      <c r="B9277" s="109"/>
    </row>
    <row r="9278" spans="2:2" x14ac:dyDescent="0.2">
      <c r="B9278" s="109"/>
    </row>
    <row r="9279" spans="2:2" x14ac:dyDescent="0.2">
      <c r="B9279" s="109"/>
    </row>
    <row r="9280" spans="2:2" x14ac:dyDescent="0.2">
      <c r="B9280" s="109"/>
    </row>
    <row r="9281" spans="2:2" x14ac:dyDescent="0.2">
      <c r="B9281" s="109"/>
    </row>
    <row r="9282" spans="2:2" x14ac:dyDescent="0.2">
      <c r="B9282" s="109"/>
    </row>
    <row r="9283" spans="2:2" x14ac:dyDescent="0.2">
      <c r="B9283" s="109"/>
    </row>
    <row r="9284" spans="2:2" x14ac:dyDescent="0.2">
      <c r="B9284" s="109"/>
    </row>
    <row r="9285" spans="2:2" x14ac:dyDescent="0.2">
      <c r="B9285" s="109"/>
    </row>
    <row r="9286" spans="2:2" x14ac:dyDescent="0.2">
      <c r="B9286" s="109"/>
    </row>
    <row r="9287" spans="2:2" x14ac:dyDescent="0.2">
      <c r="B9287" s="109"/>
    </row>
    <row r="9288" spans="2:2" x14ac:dyDescent="0.2">
      <c r="B9288" s="109"/>
    </row>
    <row r="9289" spans="2:2" x14ac:dyDescent="0.2">
      <c r="B9289" s="109"/>
    </row>
    <row r="9290" spans="2:2" x14ac:dyDescent="0.2">
      <c r="B9290" s="109"/>
    </row>
    <row r="9291" spans="2:2" x14ac:dyDescent="0.2">
      <c r="B9291" s="109"/>
    </row>
    <row r="9292" spans="2:2" x14ac:dyDescent="0.2">
      <c r="B9292" s="109"/>
    </row>
    <row r="9293" spans="2:2" x14ac:dyDescent="0.2">
      <c r="B9293" s="109"/>
    </row>
    <row r="9294" spans="2:2" x14ac:dyDescent="0.2">
      <c r="B9294" s="109"/>
    </row>
    <row r="9295" spans="2:2" x14ac:dyDescent="0.2">
      <c r="B9295" s="109"/>
    </row>
    <row r="9296" spans="2:2" x14ac:dyDescent="0.2">
      <c r="B9296" s="109"/>
    </row>
    <row r="9297" spans="2:2" x14ac:dyDescent="0.2">
      <c r="B9297" s="109"/>
    </row>
    <row r="9298" spans="2:2" x14ac:dyDescent="0.2">
      <c r="B9298" s="109"/>
    </row>
    <row r="9299" spans="2:2" x14ac:dyDescent="0.2">
      <c r="B9299" s="109"/>
    </row>
    <row r="9300" spans="2:2" x14ac:dyDescent="0.2">
      <c r="B9300" s="109"/>
    </row>
    <row r="9301" spans="2:2" x14ac:dyDescent="0.2">
      <c r="B9301" s="109"/>
    </row>
    <row r="9302" spans="2:2" x14ac:dyDescent="0.2">
      <c r="B9302" s="109"/>
    </row>
    <row r="9303" spans="2:2" x14ac:dyDescent="0.2">
      <c r="B9303" s="109"/>
    </row>
    <row r="9304" spans="2:2" x14ac:dyDescent="0.2">
      <c r="B9304" s="109"/>
    </row>
    <row r="9305" spans="2:2" x14ac:dyDescent="0.2">
      <c r="B9305" s="109"/>
    </row>
    <row r="9306" spans="2:2" x14ac:dyDescent="0.2">
      <c r="B9306" s="109"/>
    </row>
    <row r="9307" spans="2:2" x14ac:dyDescent="0.2">
      <c r="B9307" s="109"/>
    </row>
    <row r="9308" spans="2:2" x14ac:dyDescent="0.2">
      <c r="B9308" s="109"/>
    </row>
    <row r="9309" spans="2:2" x14ac:dyDescent="0.2">
      <c r="B9309" s="109"/>
    </row>
    <row r="9310" spans="2:2" x14ac:dyDescent="0.2">
      <c r="B9310" s="109"/>
    </row>
    <row r="9311" spans="2:2" x14ac:dyDescent="0.2">
      <c r="B9311" s="109"/>
    </row>
    <row r="9312" spans="2:2" x14ac:dyDescent="0.2">
      <c r="B9312" s="109"/>
    </row>
    <row r="9313" spans="2:2" x14ac:dyDescent="0.2">
      <c r="B9313" s="109"/>
    </row>
    <row r="9314" spans="2:2" x14ac:dyDescent="0.2">
      <c r="B9314" s="109"/>
    </row>
    <row r="9315" spans="2:2" x14ac:dyDescent="0.2">
      <c r="B9315" s="109"/>
    </row>
    <row r="9316" spans="2:2" x14ac:dyDescent="0.2">
      <c r="B9316" s="109"/>
    </row>
    <row r="9317" spans="2:2" x14ac:dyDescent="0.2">
      <c r="B9317" s="109"/>
    </row>
    <row r="9318" spans="2:2" x14ac:dyDescent="0.2">
      <c r="B9318" s="109"/>
    </row>
    <row r="9319" spans="2:2" x14ac:dyDescent="0.2">
      <c r="B9319" s="109"/>
    </row>
    <row r="9320" spans="2:2" x14ac:dyDescent="0.2">
      <c r="B9320" s="109"/>
    </row>
    <row r="9321" spans="2:2" x14ac:dyDescent="0.2">
      <c r="B9321" s="109"/>
    </row>
    <row r="9322" spans="2:2" x14ac:dyDescent="0.2">
      <c r="B9322" s="109"/>
    </row>
    <row r="9323" spans="2:2" x14ac:dyDescent="0.2">
      <c r="B9323" s="109"/>
    </row>
    <row r="9324" spans="2:2" x14ac:dyDescent="0.2">
      <c r="B9324" s="109"/>
    </row>
    <row r="9325" spans="2:2" x14ac:dyDescent="0.2">
      <c r="B9325" s="109"/>
    </row>
    <row r="9326" spans="2:2" x14ac:dyDescent="0.2">
      <c r="B9326" s="109"/>
    </row>
    <row r="9327" spans="2:2" x14ac:dyDescent="0.2">
      <c r="B9327" s="109"/>
    </row>
    <row r="9328" spans="2:2" x14ac:dyDescent="0.2">
      <c r="B9328" s="109"/>
    </row>
    <row r="9329" spans="2:2" x14ac:dyDescent="0.2">
      <c r="B9329" s="109"/>
    </row>
    <row r="9330" spans="2:2" x14ac:dyDescent="0.2">
      <c r="B9330" s="109"/>
    </row>
    <row r="9331" spans="2:2" x14ac:dyDescent="0.2">
      <c r="B9331" s="109"/>
    </row>
    <row r="9332" spans="2:2" x14ac:dyDescent="0.2">
      <c r="B9332" s="109"/>
    </row>
    <row r="9333" spans="2:2" x14ac:dyDescent="0.2">
      <c r="B9333" s="109"/>
    </row>
    <row r="9334" spans="2:2" x14ac:dyDescent="0.2">
      <c r="B9334" s="109"/>
    </row>
    <row r="9335" spans="2:2" x14ac:dyDescent="0.2">
      <c r="B9335" s="109"/>
    </row>
    <row r="9336" spans="2:2" x14ac:dyDescent="0.2">
      <c r="B9336" s="109"/>
    </row>
    <row r="9337" spans="2:2" x14ac:dyDescent="0.2">
      <c r="B9337" s="109"/>
    </row>
    <row r="9338" spans="2:2" x14ac:dyDescent="0.2">
      <c r="B9338" s="109"/>
    </row>
    <row r="9339" spans="2:2" x14ac:dyDescent="0.2">
      <c r="B9339" s="109"/>
    </row>
    <row r="9340" spans="2:2" x14ac:dyDescent="0.2">
      <c r="B9340" s="109"/>
    </row>
    <row r="9341" spans="2:2" x14ac:dyDescent="0.2">
      <c r="B9341" s="109"/>
    </row>
    <row r="9342" spans="2:2" x14ac:dyDescent="0.2">
      <c r="B9342" s="109"/>
    </row>
    <row r="9343" spans="2:2" x14ac:dyDescent="0.2">
      <c r="B9343" s="109"/>
    </row>
    <row r="9344" spans="2:2" x14ac:dyDescent="0.2">
      <c r="B9344" s="109"/>
    </row>
    <row r="9345" spans="2:2" x14ac:dyDescent="0.2">
      <c r="B9345" s="109"/>
    </row>
    <row r="9346" spans="2:2" x14ac:dyDescent="0.2">
      <c r="B9346" s="109"/>
    </row>
    <row r="9347" spans="2:2" x14ac:dyDescent="0.2">
      <c r="B9347" s="109"/>
    </row>
    <row r="9348" spans="2:2" x14ac:dyDescent="0.2">
      <c r="B9348" s="109"/>
    </row>
    <row r="9349" spans="2:2" x14ac:dyDescent="0.2">
      <c r="B9349" s="109"/>
    </row>
    <row r="9350" spans="2:2" x14ac:dyDescent="0.2">
      <c r="B9350" s="109"/>
    </row>
    <row r="9351" spans="2:2" x14ac:dyDescent="0.2">
      <c r="B9351" s="109"/>
    </row>
    <row r="9352" spans="2:2" x14ac:dyDescent="0.2">
      <c r="B9352" s="109"/>
    </row>
    <row r="9353" spans="2:2" x14ac:dyDescent="0.2">
      <c r="B9353" s="109"/>
    </row>
    <row r="9354" spans="2:2" x14ac:dyDescent="0.2">
      <c r="B9354" s="109"/>
    </row>
    <row r="9355" spans="2:2" x14ac:dyDescent="0.2">
      <c r="B9355" s="109"/>
    </row>
    <row r="9356" spans="2:2" x14ac:dyDescent="0.2">
      <c r="B9356" s="109"/>
    </row>
    <row r="9357" spans="2:2" x14ac:dyDescent="0.2">
      <c r="B9357" s="109"/>
    </row>
    <row r="9358" spans="2:2" x14ac:dyDescent="0.2">
      <c r="B9358" s="109"/>
    </row>
    <row r="9359" spans="2:2" x14ac:dyDescent="0.2">
      <c r="B9359" s="109"/>
    </row>
    <row r="9360" spans="2:2" x14ac:dyDescent="0.2">
      <c r="B9360" s="109"/>
    </row>
    <row r="9361" spans="2:2" x14ac:dyDescent="0.2">
      <c r="B9361" s="109"/>
    </row>
    <row r="9362" spans="2:2" x14ac:dyDescent="0.2">
      <c r="B9362" s="109"/>
    </row>
    <row r="9363" spans="2:2" x14ac:dyDescent="0.2">
      <c r="B9363" s="109"/>
    </row>
    <row r="9364" spans="2:2" x14ac:dyDescent="0.2">
      <c r="B9364" s="109"/>
    </row>
    <row r="9365" spans="2:2" x14ac:dyDescent="0.2">
      <c r="B9365" s="109"/>
    </row>
    <row r="9366" spans="2:2" x14ac:dyDescent="0.2">
      <c r="B9366" s="109"/>
    </row>
    <row r="9367" spans="2:2" x14ac:dyDescent="0.2">
      <c r="B9367" s="109"/>
    </row>
    <row r="9368" spans="2:2" x14ac:dyDescent="0.2">
      <c r="B9368" s="109"/>
    </row>
    <row r="9369" spans="2:2" x14ac:dyDescent="0.2">
      <c r="B9369" s="109"/>
    </row>
    <row r="9370" spans="2:2" x14ac:dyDescent="0.2">
      <c r="B9370" s="109"/>
    </row>
    <row r="9371" spans="2:2" x14ac:dyDescent="0.2">
      <c r="B9371" s="109"/>
    </row>
    <row r="9372" spans="2:2" x14ac:dyDescent="0.2">
      <c r="B9372" s="109"/>
    </row>
    <row r="9373" spans="2:2" x14ac:dyDescent="0.2">
      <c r="B9373" s="109"/>
    </row>
    <row r="9374" spans="2:2" x14ac:dyDescent="0.2">
      <c r="B9374" s="109"/>
    </row>
    <row r="9375" spans="2:2" x14ac:dyDescent="0.2">
      <c r="B9375" s="109"/>
    </row>
    <row r="9376" spans="2:2" x14ac:dyDescent="0.2">
      <c r="B9376" s="109"/>
    </row>
    <row r="9377" spans="2:2" x14ac:dyDescent="0.2">
      <c r="B9377" s="109"/>
    </row>
    <row r="9378" spans="2:2" x14ac:dyDescent="0.2">
      <c r="B9378" s="109"/>
    </row>
    <row r="9379" spans="2:2" x14ac:dyDescent="0.2">
      <c r="B9379" s="109"/>
    </row>
    <row r="9380" spans="2:2" x14ac:dyDescent="0.2">
      <c r="B9380" s="109"/>
    </row>
    <row r="9381" spans="2:2" x14ac:dyDescent="0.2">
      <c r="B9381" s="109"/>
    </row>
    <row r="9382" spans="2:2" x14ac:dyDescent="0.2">
      <c r="B9382" s="109"/>
    </row>
    <row r="9383" spans="2:2" x14ac:dyDescent="0.2">
      <c r="B9383" s="109"/>
    </row>
    <row r="9384" spans="2:2" x14ac:dyDescent="0.2">
      <c r="B9384" s="109"/>
    </row>
    <row r="9385" spans="2:2" x14ac:dyDescent="0.2">
      <c r="B9385" s="109"/>
    </row>
    <row r="9386" spans="2:2" x14ac:dyDescent="0.2">
      <c r="B9386" s="109"/>
    </row>
    <row r="9387" spans="2:2" x14ac:dyDescent="0.2">
      <c r="B9387" s="109"/>
    </row>
    <row r="9388" spans="2:2" x14ac:dyDescent="0.2">
      <c r="B9388" s="109"/>
    </row>
    <row r="9389" spans="2:2" x14ac:dyDescent="0.2">
      <c r="B9389" s="109"/>
    </row>
    <row r="9390" spans="2:2" x14ac:dyDescent="0.2">
      <c r="B9390" s="109"/>
    </row>
    <row r="9391" spans="2:2" x14ac:dyDescent="0.2">
      <c r="B9391" s="109"/>
    </row>
    <row r="9392" spans="2:2" x14ac:dyDescent="0.2">
      <c r="B9392" s="109"/>
    </row>
    <row r="9393" spans="2:2" x14ac:dyDescent="0.2">
      <c r="B9393" s="109"/>
    </row>
    <row r="9394" spans="2:2" x14ac:dyDescent="0.2">
      <c r="B9394" s="109"/>
    </row>
    <row r="9395" spans="2:2" x14ac:dyDescent="0.2">
      <c r="B9395" s="109"/>
    </row>
    <row r="9396" spans="2:2" x14ac:dyDescent="0.2">
      <c r="B9396" s="109"/>
    </row>
    <row r="9397" spans="2:2" x14ac:dyDescent="0.2">
      <c r="B9397" s="109"/>
    </row>
    <row r="9398" spans="2:2" x14ac:dyDescent="0.2">
      <c r="B9398" s="109"/>
    </row>
    <row r="9399" spans="2:2" x14ac:dyDescent="0.2">
      <c r="B9399" s="109"/>
    </row>
    <row r="9400" spans="2:2" x14ac:dyDescent="0.2">
      <c r="B9400" s="109"/>
    </row>
    <row r="9401" spans="2:2" x14ac:dyDescent="0.2">
      <c r="B9401" s="109"/>
    </row>
    <row r="9402" spans="2:2" x14ac:dyDescent="0.2">
      <c r="B9402" s="109"/>
    </row>
    <row r="9403" spans="2:2" x14ac:dyDescent="0.2">
      <c r="B9403" s="109"/>
    </row>
    <row r="9404" spans="2:2" x14ac:dyDescent="0.2">
      <c r="B9404" s="109"/>
    </row>
    <row r="9405" spans="2:2" x14ac:dyDescent="0.2">
      <c r="B9405" s="109"/>
    </row>
    <row r="9406" spans="2:2" x14ac:dyDescent="0.2">
      <c r="B9406" s="109"/>
    </row>
    <row r="9407" spans="2:2" x14ac:dyDescent="0.2">
      <c r="B9407" s="109"/>
    </row>
    <row r="9408" spans="2:2" x14ac:dyDescent="0.2">
      <c r="B9408" s="109"/>
    </row>
    <row r="9409" spans="2:2" x14ac:dyDescent="0.2">
      <c r="B9409" s="109"/>
    </row>
    <row r="9410" spans="2:2" x14ac:dyDescent="0.2">
      <c r="B9410" s="109"/>
    </row>
    <row r="9411" spans="2:2" x14ac:dyDescent="0.2">
      <c r="B9411" s="109"/>
    </row>
    <row r="9412" spans="2:2" x14ac:dyDescent="0.2">
      <c r="B9412" s="109"/>
    </row>
    <row r="9413" spans="2:2" x14ac:dyDescent="0.2">
      <c r="B9413" s="109"/>
    </row>
    <row r="9414" spans="2:2" x14ac:dyDescent="0.2">
      <c r="B9414" s="109"/>
    </row>
    <row r="9415" spans="2:2" x14ac:dyDescent="0.2">
      <c r="B9415" s="109"/>
    </row>
    <row r="9416" spans="2:2" x14ac:dyDescent="0.2">
      <c r="B9416" s="109"/>
    </row>
    <row r="9417" spans="2:2" x14ac:dyDescent="0.2">
      <c r="B9417" s="109"/>
    </row>
    <row r="9418" spans="2:2" x14ac:dyDescent="0.2">
      <c r="B9418" s="109"/>
    </row>
    <row r="9419" spans="2:2" x14ac:dyDescent="0.2">
      <c r="B9419" s="109"/>
    </row>
    <row r="9420" spans="2:2" x14ac:dyDescent="0.2">
      <c r="B9420" s="109"/>
    </row>
    <row r="9421" spans="2:2" x14ac:dyDescent="0.2">
      <c r="B9421" s="109"/>
    </row>
    <row r="9422" spans="2:2" x14ac:dyDescent="0.2">
      <c r="B9422" s="109"/>
    </row>
    <row r="9423" spans="2:2" x14ac:dyDescent="0.2">
      <c r="B9423" s="109"/>
    </row>
    <row r="9424" spans="2:2" x14ac:dyDescent="0.2">
      <c r="B9424" s="109"/>
    </row>
    <row r="9425" spans="2:2" x14ac:dyDescent="0.2">
      <c r="B9425" s="109"/>
    </row>
    <row r="9426" spans="2:2" x14ac:dyDescent="0.2">
      <c r="B9426" s="109"/>
    </row>
    <row r="9427" spans="2:2" x14ac:dyDescent="0.2">
      <c r="B9427" s="109"/>
    </row>
    <row r="9428" spans="2:2" x14ac:dyDescent="0.2">
      <c r="B9428" s="109"/>
    </row>
    <row r="9429" spans="2:2" x14ac:dyDescent="0.2">
      <c r="B9429" s="109"/>
    </row>
    <row r="9430" spans="2:2" x14ac:dyDescent="0.2">
      <c r="B9430" s="109"/>
    </row>
    <row r="9431" spans="2:2" x14ac:dyDescent="0.2">
      <c r="B9431" s="109"/>
    </row>
    <row r="9432" spans="2:2" x14ac:dyDescent="0.2">
      <c r="B9432" s="109"/>
    </row>
    <row r="9433" spans="2:2" x14ac:dyDescent="0.2">
      <c r="B9433" s="109"/>
    </row>
    <row r="9434" spans="2:2" x14ac:dyDescent="0.2">
      <c r="B9434" s="109"/>
    </row>
    <row r="9435" spans="2:2" x14ac:dyDescent="0.2">
      <c r="B9435" s="109"/>
    </row>
    <row r="9436" spans="2:2" x14ac:dyDescent="0.2">
      <c r="B9436" s="109"/>
    </row>
    <row r="9437" spans="2:2" x14ac:dyDescent="0.2">
      <c r="B9437" s="109"/>
    </row>
    <row r="9438" spans="2:2" x14ac:dyDescent="0.2">
      <c r="B9438" s="109"/>
    </row>
    <row r="9439" spans="2:2" x14ac:dyDescent="0.2">
      <c r="B9439" s="109"/>
    </row>
    <row r="9440" spans="2:2" x14ac:dyDescent="0.2">
      <c r="B9440" s="109"/>
    </row>
    <row r="9441" spans="2:2" x14ac:dyDescent="0.2">
      <c r="B9441" s="109"/>
    </row>
    <row r="9442" spans="2:2" x14ac:dyDescent="0.2">
      <c r="B9442" s="109"/>
    </row>
    <row r="9443" spans="2:2" x14ac:dyDescent="0.2">
      <c r="B9443" s="109"/>
    </row>
    <row r="9444" spans="2:2" x14ac:dyDescent="0.2">
      <c r="B9444" s="109"/>
    </row>
    <row r="9445" spans="2:2" x14ac:dyDescent="0.2">
      <c r="B9445" s="109"/>
    </row>
    <row r="9446" spans="2:2" x14ac:dyDescent="0.2">
      <c r="B9446" s="109"/>
    </row>
    <row r="9447" spans="2:2" x14ac:dyDescent="0.2">
      <c r="B9447" s="109"/>
    </row>
    <row r="9448" spans="2:2" x14ac:dyDescent="0.2">
      <c r="B9448" s="109"/>
    </row>
    <row r="9449" spans="2:2" x14ac:dyDescent="0.2">
      <c r="B9449" s="109"/>
    </row>
    <row r="9450" spans="2:2" x14ac:dyDescent="0.2">
      <c r="B9450" s="109"/>
    </row>
    <row r="9451" spans="2:2" x14ac:dyDescent="0.2">
      <c r="B9451" s="109"/>
    </row>
    <row r="9452" spans="2:2" x14ac:dyDescent="0.2">
      <c r="B9452" s="109"/>
    </row>
    <row r="9453" spans="2:2" x14ac:dyDescent="0.2">
      <c r="B9453" s="109"/>
    </row>
    <row r="9454" spans="2:2" x14ac:dyDescent="0.2">
      <c r="B9454" s="109"/>
    </row>
    <row r="9455" spans="2:2" x14ac:dyDescent="0.2">
      <c r="B9455" s="109"/>
    </row>
    <row r="9456" spans="2:2" x14ac:dyDescent="0.2">
      <c r="B9456" s="109"/>
    </row>
    <row r="9457" spans="2:2" x14ac:dyDescent="0.2">
      <c r="B9457" s="109"/>
    </row>
    <row r="9458" spans="2:2" x14ac:dyDescent="0.2">
      <c r="B9458" s="109"/>
    </row>
    <row r="9459" spans="2:2" x14ac:dyDescent="0.2">
      <c r="B9459" s="109"/>
    </row>
    <row r="9460" spans="2:2" x14ac:dyDescent="0.2">
      <c r="B9460" s="109"/>
    </row>
    <row r="9461" spans="2:2" x14ac:dyDescent="0.2">
      <c r="B9461" s="109"/>
    </row>
    <row r="9462" spans="2:2" x14ac:dyDescent="0.2">
      <c r="B9462" s="109"/>
    </row>
    <row r="9463" spans="2:2" x14ac:dyDescent="0.2">
      <c r="B9463" s="109"/>
    </row>
    <row r="9464" spans="2:2" x14ac:dyDescent="0.2">
      <c r="B9464" s="109"/>
    </row>
    <row r="9465" spans="2:2" x14ac:dyDescent="0.2">
      <c r="B9465" s="109"/>
    </row>
    <row r="9466" spans="2:2" x14ac:dyDescent="0.2">
      <c r="B9466" s="109"/>
    </row>
    <row r="9467" spans="2:2" x14ac:dyDescent="0.2">
      <c r="B9467" s="109"/>
    </row>
    <row r="9468" spans="2:2" x14ac:dyDescent="0.2">
      <c r="B9468" s="109"/>
    </row>
    <row r="9469" spans="2:2" x14ac:dyDescent="0.2">
      <c r="B9469" s="109"/>
    </row>
    <row r="9470" spans="2:2" x14ac:dyDescent="0.2">
      <c r="B9470" s="109"/>
    </row>
    <row r="9471" spans="2:2" x14ac:dyDescent="0.2">
      <c r="B9471" s="109"/>
    </row>
    <row r="9472" spans="2:2" x14ac:dyDescent="0.2">
      <c r="B9472" s="109"/>
    </row>
    <row r="9473" spans="2:2" x14ac:dyDescent="0.2">
      <c r="B9473" s="109"/>
    </row>
    <row r="9474" spans="2:2" x14ac:dyDescent="0.2">
      <c r="B9474" s="109"/>
    </row>
    <row r="9475" spans="2:2" x14ac:dyDescent="0.2">
      <c r="B9475" s="109"/>
    </row>
    <row r="9476" spans="2:2" x14ac:dyDescent="0.2">
      <c r="B9476" s="109"/>
    </row>
    <row r="9477" spans="2:2" x14ac:dyDescent="0.2">
      <c r="B9477" s="109"/>
    </row>
    <row r="9478" spans="2:2" x14ac:dyDescent="0.2">
      <c r="B9478" s="109"/>
    </row>
    <row r="9479" spans="2:2" x14ac:dyDescent="0.2">
      <c r="B9479" s="109"/>
    </row>
    <row r="9480" spans="2:2" x14ac:dyDescent="0.2">
      <c r="B9480" s="109"/>
    </row>
    <row r="9481" spans="2:2" x14ac:dyDescent="0.2">
      <c r="B9481" s="109"/>
    </row>
    <row r="9482" spans="2:2" x14ac:dyDescent="0.2">
      <c r="B9482" s="109"/>
    </row>
    <row r="9483" spans="2:2" x14ac:dyDescent="0.2">
      <c r="B9483" s="109"/>
    </row>
    <row r="9484" spans="2:2" x14ac:dyDescent="0.2">
      <c r="B9484" s="109"/>
    </row>
    <row r="9485" spans="2:2" x14ac:dyDescent="0.2">
      <c r="B9485" s="109"/>
    </row>
    <row r="9486" spans="2:2" x14ac:dyDescent="0.2">
      <c r="B9486" s="109"/>
    </row>
    <row r="9487" spans="2:2" x14ac:dyDescent="0.2">
      <c r="B9487" s="109"/>
    </row>
    <row r="9488" spans="2:2" x14ac:dyDescent="0.2">
      <c r="B9488" s="109"/>
    </row>
    <row r="9489" spans="2:2" x14ac:dyDescent="0.2">
      <c r="B9489" s="109"/>
    </row>
    <row r="9490" spans="2:2" x14ac:dyDescent="0.2">
      <c r="B9490" s="109"/>
    </row>
    <row r="9491" spans="2:2" x14ac:dyDescent="0.2">
      <c r="B9491" s="109"/>
    </row>
    <row r="9492" spans="2:2" x14ac:dyDescent="0.2">
      <c r="B9492" s="109"/>
    </row>
    <row r="9493" spans="2:2" x14ac:dyDescent="0.2">
      <c r="B9493" s="109"/>
    </row>
    <row r="9494" spans="2:2" x14ac:dyDescent="0.2">
      <c r="B9494" s="109"/>
    </row>
    <row r="9495" spans="2:2" x14ac:dyDescent="0.2">
      <c r="B9495" s="109"/>
    </row>
    <row r="9496" spans="2:2" x14ac:dyDescent="0.2">
      <c r="B9496" s="109"/>
    </row>
    <row r="9497" spans="2:2" x14ac:dyDescent="0.2">
      <c r="B9497" s="109"/>
    </row>
    <row r="9498" spans="2:2" x14ac:dyDescent="0.2">
      <c r="B9498" s="109"/>
    </row>
    <row r="9499" spans="2:2" x14ac:dyDescent="0.2">
      <c r="B9499" s="109"/>
    </row>
    <row r="9500" spans="2:2" x14ac:dyDescent="0.2">
      <c r="B9500" s="109"/>
    </row>
    <row r="9501" spans="2:2" x14ac:dyDescent="0.2">
      <c r="B9501" s="109"/>
    </row>
    <row r="9502" spans="2:2" x14ac:dyDescent="0.2">
      <c r="B9502" s="109"/>
    </row>
    <row r="9503" spans="2:2" x14ac:dyDescent="0.2">
      <c r="B9503" s="109"/>
    </row>
    <row r="9504" spans="2:2" x14ac:dyDescent="0.2">
      <c r="B9504" s="109"/>
    </row>
    <row r="9505" spans="2:2" x14ac:dyDescent="0.2">
      <c r="B9505" s="109"/>
    </row>
    <row r="9506" spans="2:2" x14ac:dyDescent="0.2">
      <c r="B9506" s="109"/>
    </row>
    <row r="9507" spans="2:2" x14ac:dyDescent="0.2">
      <c r="B9507" s="109"/>
    </row>
    <row r="9508" spans="2:2" x14ac:dyDescent="0.2">
      <c r="B9508" s="109"/>
    </row>
    <row r="9509" spans="2:2" x14ac:dyDescent="0.2">
      <c r="B9509" s="109"/>
    </row>
    <row r="9510" spans="2:2" x14ac:dyDescent="0.2">
      <c r="B9510" s="109"/>
    </row>
    <row r="9511" spans="2:2" x14ac:dyDescent="0.2">
      <c r="B9511" s="109"/>
    </row>
    <row r="9512" spans="2:2" x14ac:dyDescent="0.2">
      <c r="B9512" s="109"/>
    </row>
    <row r="9513" spans="2:2" x14ac:dyDescent="0.2">
      <c r="B9513" s="109"/>
    </row>
    <row r="9514" spans="2:2" x14ac:dyDescent="0.2">
      <c r="B9514" s="109"/>
    </row>
    <row r="9515" spans="2:2" x14ac:dyDescent="0.2">
      <c r="B9515" s="109"/>
    </row>
    <row r="9516" spans="2:2" x14ac:dyDescent="0.2">
      <c r="B9516" s="109"/>
    </row>
    <row r="9517" spans="2:2" x14ac:dyDescent="0.2">
      <c r="B9517" s="109"/>
    </row>
    <row r="9518" spans="2:2" x14ac:dyDescent="0.2">
      <c r="B9518" s="109"/>
    </row>
    <row r="9519" spans="2:2" x14ac:dyDescent="0.2">
      <c r="B9519" s="109"/>
    </row>
    <row r="9520" spans="2:2" x14ac:dyDescent="0.2">
      <c r="B9520" s="109"/>
    </row>
    <row r="9521" spans="2:2" x14ac:dyDescent="0.2">
      <c r="B9521" s="109"/>
    </row>
    <row r="9522" spans="2:2" x14ac:dyDescent="0.2">
      <c r="B9522" s="109"/>
    </row>
    <row r="9523" spans="2:2" x14ac:dyDescent="0.2">
      <c r="B9523" s="109"/>
    </row>
    <row r="9524" spans="2:2" x14ac:dyDescent="0.2">
      <c r="B9524" s="109"/>
    </row>
    <row r="9525" spans="2:2" x14ac:dyDescent="0.2">
      <c r="B9525" s="109"/>
    </row>
    <row r="9526" spans="2:2" x14ac:dyDescent="0.2">
      <c r="B9526" s="109"/>
    </row>
    <row r="9527" spans="2:2" x14ac:dyDescent="0.2">
      <c r="B9527" s="109"/>
    </row>
    <row r="9528" spans="2:2" x14ac:dyDescent="0.2">
      <c r="B9528" s="109"/>
    </row>
    <row r="9529" spans="2:2" x14ac:dyDescent="0.2">
      <c r="B9529" s="109"/>
    </row>
    <row r="9530" spans="2:2" x14ac:dyDescent="0.2">
      <c r="B9530" s="109"/>
    </row>
    <row r="9531" spans="2:2" x14ac:dyDescent="0.2">
      <c r="B9531" s="109"/>
    </row>
    <row r="9532" spans="2:2" x14ac:dyDescent="0.2">
      <c r="B9532" s="109"/>
    </row>
    <row r="9533" spans="2:2" x14ac:dyDescent="0.2">
      <c r="B9533" s="109"/>
    </row>
    <row r="9534" spans="2:2" x14ac:dyDescent="0.2">
      <c r="B9534" s="109"/>
    </row>
    <row r="9535" spans="2:2" x14ac:dyDescent="0.2">
      <c r="B9535" s="109"/>
    </row>
    <row r="9536" spans="2:2" x14ac:dyDescent="0.2">
      <c r="B9536" s="109"/>
    </row>
    <row r="9537" spans="2:2" x14ac:dyDescent="0.2">
      <c r="B9537" s="109"/>
    </row>
    <row r="9538" spans="2:2" x14ac:dyDescent="0.2">
      <c r="B9538" s="109"/>
    </row>
    <row r="9539" spans="2:2" x14ac:dyDescent="0.2">
      <c r="B9539" s="109"/>
    </row>
    <row r="9540" spans="2:2" x14ac:dyDescent="0.2">
      <c r="B9540" s="109"/>
    </row>
    <row r="9541" spans="2:2" x14ac:dyDescent="0.2">
      <c r="B9541" s="109"/>
    </row>
    <row r="9542" spans="2:2" x14ac:dyDescent="0.2">
      <c r="B9542" s="109"/>
    </row>
    <row r="9543" spans="2:2" x14ac:dyDescent="0.2">
      <c r="B9543" s="109"/>
    </row>
    <row r="9544" spans="2:2" x14ac:dyDescent="0.2">
      <c r="B9544" s="109"/>
    </row>
    <row r="9545" spans="2:2" x14ac:dyDescent="0.2">
      <c r="B9545" s="109"/>
    </row>
    <row r="9546" spans="2:2" x14ac:dyDescent="0.2">
      <c r="B9546" s="109"/>
    </row>
    <row r="9547" spans="2:2" x14ac:dyDescent="0.2">
      <c r="B9547" s="109"/>
    </row>
    <row r="9548" spans="2:2" x14ac:dyDescent="0.2">
      <c r="B9548" s="109"/>
    </row>
    <row r="9549" spans="2:2" x14ac:dyDescent="0.2">
      <c r="B9549" s="109"/>
    </row>
    <row r="9550" spans="2:2" x14ac:dyDescent="0.2">
      <c r="B9550" s="109"/>
    </row>
    <row r="9551" spans="2:2" x14ac:dyDescent="0.2">
      <c r="B9551" s="109"/>
    </row>
    <row r="9552" spans="2:2" x14ac:dyDescent="0.2">
      <c r="B9552" s="109"/>
    </row>
    <row r="9553" spans="2:2" x14ac:dyDescent="0.2">
      <c r="B9553" s="109"/>
    </row>
    <row r="9554" spans="2:2" x14ac:dyDescent="0.2">
      <c r="B9554" s="109"/>
    </row>
    <row r="9555" spans="2:2" x14ac:dyDescent="0.2">
      <c r="B9555" s="109"/>
    </row>
    <row r="9556" spans="2:2" x14ac:dyDescent="0.2">
      <c r="B9556" s="109"/>
    </row>
    <row r="9557" spans="2:2" x14ac:dyDescent="0.2">
      <c r="B9557" s="109"/>
    </row>
    <row r="9558" spans="2:2" x14ac:dyDescent="0.2">
      <c r="B9558" s="109"/>
    </row>
    <row r="9559" spans="2:2" x14ac:dyDescent="0.2">
      <c r="B9559" s="109"/>
    </row>
    <row r="9560" spans="2:2" x14ac:dyDescent="0.2">
      <c r="B9560" s="109"/>
    </row>
    <row r="9561" spans="2:2" x14ac:dyDescent="0.2">
      <c r="B9561" s="109"/>
    </row>
    <row r="9562" spans="2:2" x14ac:dyDescent="0.2">
      <c r="B9562" s="109"/>
    </row>
    <row r="9563" spans="2:2" x14ac:dyDescent="0.2">
      <c r="B9563" s="109"/>
    </row>
    <row r="9564" spans="2:2" x14ac:dyDescent="0.2">
      <c r="B9564" s="109"/>
    </row>
    <row r="9565" spans="2:2" x14ac:dyDescent="0.2">
      <c r="B9565" s="109"/>
    </row>
    <row r="9566" spans="2:2" x14ac:dyDescent="0.2">
      <c r="B9566" s="109"/>
    </row>
    <row r="9567" spans="2:2" x14ac:dyDescent="0.2">
      <c r="B9567" s="109"/>
    </row>
    <row r="9568" spans="2:2" x14ac:dyDescent="0.2">
      <c r="B9568" s="109"/>
    </row>
    <row r="9569" spans="2:2" x14ac:dyDescent="0.2">
      <c r="B9569" s="109"/>
    </row>
    <row r="9570" spans="2:2" x14ac:dyDescent="0.2">
      <c r="B9570" s="109"/>
    </row>
    <row r="9571" spans="2:2" x14ac:dyDescent="0.2">
      <c r="B9571" s="109"/>
    </row>
    <row r="9572" spans="2:2" x14ac:dyDescent="0.2">
      <c r="B9572" s="109"/>
    </row>
    <row r="9573" spans="2:2" x14ac:dyDescent="0.2">
      <c r="B9573" s="109"/>
    </row>
    <row r="9574" spans="2:2" x14ac:dyDescent="0.2">
      <c r="B9574" s="109"/>
    </row>
    <row r="9575" spans="2:2" x14ac:dyDescent="0.2">
      <c r="B9575" s="109"/>
    </row>
    <row r="9576" spans="2:2" x14ac:dyDescent="0.2">
      <c r="B9576" s="109"/>
    </row>
    <row r="9577" spans="2:2" x14ac:dyDescent="0.2">
      <c r="B9577" s="109"/>
    </row>
    <row r="9578" spans="2:2" x14ac:dyDescent="0.2">
      <c r="B9578" s="109"/>
    </row>
    <row r="9579" spans="2:2" x14ac:dyDescent="0.2">
      <c r="B9579" s="109"/>
    </row>
    <row r="9580" spans="2:2" x14ac:dyDescent="0.2">
      <c r="B9580" s="109"/>
    </row>
    <row r="9581" spans="2:2" x14ac:dyDescent="0.2">
      <c r="B9581" s="109"/>
    </row>
    <row r="9582" spans="2:2" x14ac:dyDescent="0.2">
      <c r="B9582" s="109"/>
    </row>
    <row r="9583" spans="2:2" x14ac:dyDescent="0.2">
      <c r="B9583" s="109"/>
    </row>
    <row r="9584" spans="2:2" x14ac:dyDescent="0.2">
      <c r="B9584" s="109"/>
    </row>
    <row r="9585" spans="2:2" x14ac:dyDescent="0.2">
      <c r="B9585" s="109"/>
    </row>
    <row r="9586" spans="2:2" x14ac:dyDescent="0.2">
      <c r="B9586" s="109"/>
    </row>
    <row r="9587" spans="2:2" x14ac:dyDescent="0.2">
      <c r="B9587" s="109"/>
    </row>
    <row r="9588" spans="2:2" x14ac:dyDescent="0.2">
      <c r="B9588" s="109"/>
    </row>
    <row r="9589" spans="2:2" x14ac:dyDescent="0.2">
      <c r="B9589" s="109"/>
    </row>
    <row r="9590" spans="2:2" x14ac:dyDescent="0.2">
      <c r="B9590" s="109"/>
    </row>
    <row r="9591" spans="2:2" x14ac:dyDescent="0.2">
      <c r="B9591" s="109"/>
    </row>
    <row r="9592" spans="2:2" x14ac:dyDescent="0.2">
      <c r="B9592" s="109"/>
    </row>
    <row r="9593" spans="2:2" x14ac:dyDescent="0.2">
      <c r="B9593" s="109"/>
    </row>
    <row r="9594" spans="2:2" x14ac:dyDescent="0.2">
      <c r="B9594" s="109"/>
    </row>
    <row r="9595" spans="2:2" x14ac:dyDescent="0.2">
      <c r="B9595" s="109"/>
    </row>
    <row r="9596" spans="2:2" x14ac:dyDescent="0.2">
      <c r="B9596" s="109"/>
    </row>
    <row r="9597" spans="2:2" x14ac:dyDescent="0.2">
      <c r="B9597" s="109"/>
    </row>
    <row r="9598" spans="2:2" x14ac:dyDescent="0.2">
      <c r="B9598" s="109"/>
    </row>
    <row r="9599" spans="2:2" x14ac:dyDescent="0.2">
      <c r="B9599" s="109"/>
    </row>
    <row r="9600" spans="2:2" x14ac:dyDescent="0.2">
      <c r="B9600" s="109"/>
    </row>
    <row r="9601" spans="2:2" x14ac:dyDescent="0.2">
      <c r="B9601" s="109"/>
    </row>
    <row r="9602" spans="2:2" x14ac:dyDescent="0.2">
      <c r="B9602" s="109"/>
    </row>
    <row r="9603" spans="2:2" x14ac:dyDescent="0.2">
      <c r="B9603" s="109"/>
    </row>
    <row r="9604" spans="2:2" x14ac:dyDescent="0.2">
      <c r="B9604" s="109"/>
    </row>
    <row r="9605" spans="2:2" x14ac:dyDescent="0.2">
      <c r="B9605" s="109"/>
    </row>
    <row r="9606" spans="2:2" x14ac:dyDescent="0.2">
      <c r="B9606" s="109"/>
    </row>
    <row r="9607" spans="2:2" x14ac:dyDescent="0.2">
      <c r="B9607" s="109"/>
    </row>
    <row r="9608" spans="2:2" x14ac:dyDescent="0.2">
      <c r="B9608" s="109"/>
    </row>
    <row r="9609" spans="2:2" x14ac:dyDescent="0.2">
      <c r="B9609" s="109"/>
    </row>
    <row r="9610" spans="2:2" x14ac:dyDescent="0.2">
      <c r="B9610" s="109"/>
    </row>
    <row r="9611" spans="2:2" x14ac:dyDescent="0.2">
      <c r="B9611" s="109"/>
    </row>
    <row r="9612" spans="2:2" x14ac:dyDescent="0.2">
      <c r="B9612" s="109"/>
    </row>
    <row r="9613" spans="2:2" x14ac:dyDescent="0.2">
      <c r="B9613" s="109"/>
    </row>
    <row r="9614" spans="2:2" x14ac:dyDescent="0.2">
      <c r="B9614" s="109"/>
    </row>
    <row r="9615" spans="2:2" x14ac:dyDescent="0.2">
      <c r="B9615" s="109"/>
    </row>
    <row r="9616" spans="2:2" x14ac:dyDescent="0.2">
      <c r="B9616" s="109"/>
    </row>
    <row r="9617" spans="2:2" x14ac:dyDescent="0.2">
      <c r="B9617" s="109"/>
    </row>
    <row r="9618" spans="2:2" x14ac:dyDescent="0.2">
      <c r="B9618" s="109"/>
    </row>
    <row r="9619" spans="2:2" x14ac:dyDescent="0.2">
      <c r="B9619" s="109"/>
    </row>
    <row r="9620" spans="2:2" x14ac:dyDescent="0.2">
      <c r="B9620" s="109"/>
    </row>
    <row r="9621" spans="2:2" x14ac:dyDescent="0.2">
      <c r="B9621" s="109"/>
    </row>
    <row r="9622" spans="2:2" x14ac:dyDescent="0.2">
      <c r="B9622" s="109"/>
    </row>
    <row r="9623" spans="2:2" x14ac:dyDescent="0.2">
      <c r="B9623" s="109"/>
    </row>
    <row r="9624" spans="2:2" x14ac:dyDescent="0.2">
      <c r="B9624" s="109"/>
    </row>
    <row r="9625" spans="2:2" x14ac:dyDescent="0.2">
      <c r="B9625" s="109"/>
    </row>
    <row r="9626" spans="2:2" x14ac:dyDescent="0.2">
      <c r="B9626" s="109"/>
    </row>
    <row r="9627" spans="2:2" x14ac:dyDescent="0.2">
      <c r="B9627" s="109"/>
    </row>
    <row r="9628" spans="2:2" x14ac:dyDescent="0.2">
      <c r="B9628" s="109"/>
    </row>
    <row r="9629" spans="2:2" x14ac:dyDescent="0.2">
      <c r="B9629" s="109"/>
    </row>
    <row r="9630" spans="2:2" x14ac:dyDescent="0.2">
      <c r="B9630" s="109"/>
    </row>
    <row r="9631" spans="2:2" x14ac:dyDescent="0.2">
      <c r="B9631" s="109"/>
    </row>
    <row r="9632" spans="2:2" x14ac:dyDescent="0.2">
      <c r="B9632" s="109"/>
    </row>
    <row r="9633" spans="2:2" x14ac:dyDescent="0.2">
      <c r="B9633" s="109"/>
    </row>
    <row r="9634" spans="2:2" x14ac:dyDescent="0.2">
      <c r="B9634" s="109"/>
    </row>
    <row r="9635" spans="2:2" x14ac:dyDescent="0.2">
      <c r="B9635" s="109"/>
    </row>
    <row r="9636" spans="2:2" x14ac:dyDescent="0.2">
      <c r="B9636" s="109"/>
    </row>
    <row r="9637" spans="2:2" x14ac:dyDescent="0.2">
      <c r="B9637" s="109"/>
    </row>
    <row r="9638" spans="2:2" x14ac:dyDescent="0.2">
      <c r="B9638" s="109"/>
    </row>
    <row r="9639" spans="2:2" x14ac:dyDescent="0.2">
      <c r="B9639" s="109"/>
    </row>
    <row r="9640" spans="2:2" x14ac:dyDescent="0.2">
      <c r="B9640" s="109"/>
    </row>
    <row r="9641" spans="2:2" x14ac:dyDescent="0.2">
      <c r="B9641" s="109"/>
    </row>
    <row r="9642" spans="2:2" x14ac:dyDescent="0.2">
      <c r="B9642" s="109"/>
    </row>
    <row r="9643" spans="2:2" x14ac:dyDescent="0.2">
      <c r="B9643" s="109"/>
    </row>
    <row r="9644" spans="2:2" x14ac:dyDescent="0.2">
      <c r="B9644" s="109"/>
    </row>
    <row r="9645" spans="2:2" x14ac:dyDescent="0.2">
      <c r="B9645" s="109"/>
    </row>
    <row r="9646" spans="2:2" x14ac:dyDescent="0.2">
      <c r="B9646" s="109"/>
    </row>
    <row r="9647" spans="2:2" x14ac:dyDescent="0.2">
      <c r="B9647" s="109"/>
    </row>
    <row r="9648" spans="2:2" x14ac:dyDescent="0.2">
      <c r="B9648" s="109"/>
    </row>
    <row r="9649" spans="2:2" x14ac:dyDescent="0.2">
      <c r="B9649" s="109"/>
    </row>
    <row r="9650" spans="2:2" x14ac:dyDescent="0.2">
      <c r="B9650" s="109"/>
    </row>
    <row r="9651" spans="2:2" x14ac:dyDescent="0.2">
      <c r="B9651" s="109"/>
    </row>
    <row r="9652" spans="2:2" x14ac:dyDescent="0.2">
      <c r="B9652" s="109"/>
    </row>
    <row r="9653" spans="2:2" x14ac:dyDescent="0.2">
      <c r="B9653" s="109"/>
    </row>
    <row r="9654" spans="2:2" x14ac:dyDescent="0.2">
      <c r="B9654" s="109"/>
    </row>
    <row r="9655" spans="2:2" x14ac:dyDescent="0.2">
      <c r="B9655" s="109"/>
    </row>
    <row r="9656" spans="2:2" x14ac:dyDescent="0.2">
      <c r="B9656" s="109"/>
    </row>
    <row r="9657" spans="2:2" x14ac:dyDescent="0.2">
      <c r="B9657" s="109"/>
    </row>
    <row r="9658" spans="2:2" x14ac:dyDescent="0.2">
      <c r="B9658" s="109"/>
    </row>
    <row r="9659" spans="2:2" x14ac:dyDescent="0.2">
      <c r="B9659" s="109"/>
    </row>
    <row r="9660" spans="2:2" x14ac:dyDescent="0.2">
      <c r="B9660" s="109"/>
    </row>
    <row r="9661" spans="2:2" x14ac:dyDescent="0.2">
      <c r="B9661" s="109"/>
    </row>
    <row r="9662" spans="2:2" x14ac:dyDescent="0.2">
      <c r="B9662" s="109"/>
    </row>
    <row r="9663" spans="2:2" x14ac:dyDescent="0.2">
      <c r="B9663" s="109"/>
    </row>
    <row r="9664" spans="2:2" x14ac:dyDescent="0.2">
      <c r="B9664" s="109"/>
    </row>
    <row r="9665" spans="2:2" x14ac:dyDescent="0.2">
      <c r="B9665" s="109"/>
    </row>
    <row r="9666" spans="2:2" x14ac:dyDescent="0.2">
      <c r="B9666" s="109"/>
    </row>
    <row r="9667" spans="2:2" x14ac:dyDescent="0.2">
      <c r="B9667" s="109"/>
    </row>
    <row r="9668" spans="2:2" x14ac:dyDescent="0.2">
      <c r="B9668" s="109"/>
    </row>
    <row r="9669" spans="2:2" x14ac:dyDescent="0.2">
      <c r="B9669" s="109"/>
    </row>
    <row r="9670" spans="2:2" x14ac:dyDescent="0.2">
      <c r="B9670" s="109"/>
    </row>
    <row r="9671" spans="2:2" x14ac:dyDescent="0.2">
      <c r="B9671" s="109"/>
    </row>
    <row r="9672" spans="2:2" x14ac:dyDescent="0.2">
      <c r="B9672" s="109"/>
    </row>
    <row r="9673" spans="2:2" x14ac:dyDescent="0.2">
      <c r="B9673" s="109"/>
    </row>
    <row r="9674" spans="2:2" x14ac:dyDescent="0.2">
      <c r="B9674" s="109"/>
    </row>
    <row r="9675" spans="2:2" x14ac:dyDescent="0.2">
      <c r="B9675" s="109"/>
    </row>
    <row r="9676" spans="2:2" x14ac:dyDescent="0.2">
      <c r="B9676" s="109"/>
    </row>
    <row r="9677" spans="2:2" x14ac:dyDescent="0.2">
      <c r="B9677" s="109"/>
    </row>
    <row r="9678" spans="2:2" x14ac:dyDescent="0.2">
      <c r="B9678" s="109"/>
    </row>
    <row r="9679" spans="2:2" x14ac:dyDescent="0.2">
      <c r="B9679" s="109"/>
    </row>
    <row r="9680" spans="2:2" x14ac:dyDescent="0.2">
      <c r="B9680" s="109"/>
    </row>
    <row r="9681" spans="2:2" x14ac:dyDescent="0.2">
      <c r="B9681" s="109"/>
    </row>
    <row r="9682" spans="2:2" x14ac:dyDescent="0.2">
      <c r="B9682" s="109"/>
    </row>
    <row r="9683" spans="2:2" x14ac:dyDescent="0.2">
      <c r="B9683" s="109"/>
    </row>
    <row r="9684" spans="2:2" x14ac:dyDescent="0.2">
      <c r="B9684" s="109"/>
    </row>
    <row r="9685" spans="2:2" x14ac:dyDescent="0.2">
      <c r="B9685" s="109"/>
    </row>
    <row r="9686" spans="2:2" x14ac:dyDescent="0.2">
      <c r="B9686" s="109"/>
    </row>
    <row r="9687" spans="2:2" x14ac:dyDescent="0.2">
      <c r="B9687" s="109"/>
    </row>
    <row r="9688" spans="2:2" x14ac:dyDescent="0.2">
      <c r="B9688" s="109"/>
    </row>
    <row r="9689" spans="2:2" x14ac:dyDescent="0.2">
      <c r="B9689" s="109"/>
    </row>
    <row r="9690" spans="2:2" x14ac:dyDescent="0.2">
      <c r="B9690" s="109"/>
    </row>
    <row r="9691" spans="2:2" x14ac:dyDescent="0.2">
      <c r="B9691" s="109"/>
    </row>
    <row r="9692" spans="2:2" x14ac:dyDescent="0.2">
      <c r="B9692" s="109"/>
    </row>
    <row r="9693" spans="2:2" x14ac:dyDescent="0.2">
      <c r="B9693" s="109"/>
    </row>
    <row r="9694" spans="2:2" x14ac:dyDescent="0.2">
      <c r="B9694" s="109"/>
    </row>
    <row r="9695" spans="2:2" x14ac:dyDescent="0.2">
      <c r="B9695" s="109"/>
    </row>
    <row r="9696" spans="2:2" x14ac:dyDescent="0.2">
      <c r="B9696" s="109"/>
    </row>
    <row r="9697" spans="2:2" x14ac:dyDescent="0.2">
      <c r="B9697" s="109"/>
    </row>
    <row r="9698" spans="2:2" x14ac:dyDescent="0.2">
      <c r="B9698" s="109"/>
    </row>
    <row r="9699" spans="2:2" x14ac:dyDescent="0.2">
      <c r="B9699" s="109"/>
    </row>
    <row r="9700" spans="2:2" x14ac:dyDescent="0.2">
      <c r="B9700" s="109"/>
    </row>
    <row r="9701" spans="2:2" x14ac:dyDescent="0.2">
      <c r="B9701" s="109"/>
    </row>
    <row r="9702" spans="2:2" x14ac:dyDescent="0.2">
      <c r="B9702" s="109"/>
    </row>
    <row r="9703" spans="2:2" x14ac:dyDescent="0.2">
      <c r="B9703" s="109"/>
    </row>
    <row r="9704" spans="2:2" x14ac:dyDescent="0.2">
      <c r="B9704" s="109"/>
    </row>
    <row r="9705" spans="2:2" x14ac:dyDescent="0.2">
      <c r="B9705" s="109"/>
    </row>
    <row r="9706" spans="2:2" x14ac:dyDescent="0.2">
      <c r="B9706" s="109"/>
    </row>
    <row r="9707" spans="2:2" x14ac:dyDescent="0.2">
      <c r="B9707" s="109"/>
    </row>
    <row r="9708" spans="2:2" x14ac:dyDescent="0.2">
      <c r="B9708" s="109"/>
    </row>
    <row r="9709" spans="2:2" x14ac:dyDescent="0.2">
      <c r="B9709" s="109"/>
    </row>
    <row r="9710" spans="2:2" x14ac:dyDescent="0.2">
      <c r="B9710" s="109"/>
    </row>
    <row r="9711" spans="2:2" x14ac:dyDescent="0.2">
      <c r="B9711" s="109"/>
    </row>
    <row r="9712" spans="2:2" x14ac:dyDescent="0.2">
      <c r="B9712" s="109"/>
    </row>
    <row r="9713" spans="2:2" x14ac:dyDescent="0.2">
      <c r="B9713" s="109"/>
    </row>
    <row r="9714" spans="2:2" x14ac:dyDescent="0.2">
      <c r="B9714" s="109"/>
    </row>
    <row r="9715" spans="2:2" x14ac:dyDescent="0.2">
      <c r="B9715" s="109"/>
    </row>
    <row r="9716" spans="2:2" x14ac:dyDescent="0.2">
      <c r="B9716" s="109"/>
    </row>
    <row r="9717" spans="2:2" x14ac:dyDescent="0.2">
      <c r="B9717" s="109"/>
    </row>
    <row r="9718" spans="2:2" x14ac:dyDescent="0.2">
      <c r="B9718" s="109"/>
    </row>
    <row r="9719" spans="2:2" x14ac:dyDescent="0.2">
      <c r="B9719" s="109"/>
    </row>
    <row r="9720" spans="2:2" x14ac:dyDescent="0.2">
      <c r="B9720" s="109"/>
    </row>
    <row r="9721" spans="2:2" x14ac:dyDescent="0.2">
      <c r="B9721" s="109"/>
    </row>
    <row r="9722" spans="2:2" x14ac:dyDescent="0.2">
      <c r="B9722" s="109"/>
    </row>
    <row r="9723" spans="2:2" x14ac:dyDescent="0.2">
      <c r="B9723" s="109"/>
    </row>
    <row r="9724" spans="2:2" x14ac:dyDescent="0.2">
      <c r="B9724" s="109"/>
    </row>
    <row r="9725" spans="2:2" x14ac:dyDescent="0.2">
      <c r="B9725" s="109"/>
    </row>
    <row r="9726" spans="2:2" x14ac:dyDescent="0.2">
      <c r="B9726" s="109"/>
    </row>
    <row r="9727" spans="2:2" x14ac:dyDescent="0.2">
      <c r="B9727" s="109"/>
    </row>
    <row r="9728" spans="2:2" x14ac:dyDescent="0.2">
      <c r="B9728" s="109"/>
    </row>
    <row r="9729" spans="2:2" x14ac:dyDescent="0.2">
      <c r="B9729" s="109"/>
    </row>
    <row r="9730" spans="2:2" x14ac:dyDescent="0.2">
      <c r="B9730" s="109"/>
    </row>
    <row r="9731" spans="2:2" x14ac:dyDescent="0.2">
      <c r="B9731" s="109"/>
    </row>
    <row r="9732" spans="2:2" x14ac:dyDescent="0.2">
      <c r="B9732" s="109"/>
    </row>
    <row r="9733" spans="2:2" x14ac:dyDescent="0.2">
      <c r="B9733" s="109"/>
    </row>
    <row r="9734" spans="2:2" x14ac:dyDescent="0.2">
      <c r="B9734" s="109"/>
    </row>
    <row r="9735" spans="2:2" x14ac:dyDescent="0.2">
      <c r="B9735" s="109"/>
    </row>
    <row r="9736" spans="2:2" x14ac:dyDescent="0.2">
      <c r="B9736" s="109"/>
    </row>
    <row r="9737" spans="2:2" x14ac:dyDescent="0.2">
      <c r="B9737" s="109"/>
    </row>
    <row r="9738" spans="2:2" x14ac:dyDescent="0.2">
      <c r="B9738" s="109"/>
    </row>
    <row r="9739" spans="2:2" x14ac:dyDescent="0.2">
      <c r="B9739" s="109"/>
    </row>
    <row r="9740" spans="2:2" x14ac:dyDescent="0.2">
      <c r="B9740" s="109"/>
    </row>
    <row r="9741" spans="2:2" x14ac:dyDescent="0.2">
      <c r="B9741" s="109"/>
    </row>
    <row r="9742" spans="2:2" x14ac:dyDescent="0.2">
      <c r="B9742" s="109"/>
    </row>
    <row r="9743" spans="2:2" x14ac:dyDescent="0.2">
      <c r="B9743" s="109"/>
    </row>
    <row r="9744" spans="2:2" x14ac:dyDescent="0.2">
      <c r="B9744" s="109"/>
    </row>
    <row r="9745" spans="2:2" x14ac:dyDescent="0.2">
      <c r="B9745" s="109"/>
    </row>
    <row r="9746" spans="2:2" x14ac:dyDescent="0.2">
      <c r="B9746" s="109"/>
    </row>
    <row r="9747" spans="2:2" x14ac:dyDescent="0.2">
      <c r="B9747" s="109"/>
    </row>
    <row r="9748" spans="2:2" x14ac:dyDescent="0.2">
      <c r="B9748" s="109"/>
    </row>
    <row r="9749" spans="2:2" x14ac:dyDescent="0.2">
      <c r="B9749" s="109"/>
    </row>
    <row r="9750" spans="2:2" x14ac:dyDescent="0.2">
      <c r="B9750" s="109"/>
    </row>
    <row r="9751" spans="2:2" x14ac:dyDescent="0.2">
      <c r="B9751" s="109"/>
    </row>
    <row r="9752" spans="2:2" x14ac:dyDescent="0.2">
      <c r="B9752" s="109"/>
    </row>
    <row r="9753" spans="2:2" x14ac:dyDescent="0.2">
      <c r="B9753" s="109"/>
    </row>
    <row r="9754" spans="2:2" x14ac:dyDescent="0.2">
      <c r="B9754" s="109"/>
    </row>
    <row r="9755" spans="2:2" x14ac:dyDescent="0.2">
      <c r="B9755" s="109"/>
    </row>
    <row r="9756" spans="2:2" x14ac:dyDescent="0.2">
      <c r="B9756" s="109"/>
    </row>
    <row r="9757" spans="2:2" x14ac:dyDescent="0.2">
      <c r="B9757" s="109"/>
    </row>
  </sheetData>
  <mergeCells count="3">
    <mergeCell ref="A2:A16"/>
    <mergeCell ref="A20:A24"/>
    <mergeCell ref="A26:A34"/>
  </mergeCells>
  <phoneticPr fontId="8" type="noConversion"/>
  <pageMargins left="0.75"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heetViews>
  <sheetFormatPr defaultRowHeight="18" x14ac:dyDescent="0.25"/>
  <cols>
    <col min="1" max="1" width="121.42578125" style="90" customWidth="1"/>
    <col min="3" max="3" width="10.42578125" customWidth="1"/>
  </cols>
  <sheetData>
    <row r="1" spans="1:12" ht="22.5" x14ac:dyDescent="0.3">
      <c r="A1" s="91" t="s">
        <v>608</v>
      </c>
      <c r="B1" s="92"/>
      <c r="C1" s="92"/>
      <c r="D1" s="92"/>
      <c r="E1" s="92"/>
      <c r="F1" s="92"/>
      <c r="G1" s="92"/>
      <c r="H1" s="92"/>
      <c r="I1" s="92"/>
      <c r="J1" s="92"/>
      <c r="K1" s="92"/>
      <c r="L1" s="92"/>
    </row>
    <row r="2" spans="1:12" ht="162" x14ac:dyDescent="0.25">
      <c r="A2" s="93" t="s">
        <v>609</v>
      </c>
      <c r="B2" s="92"/>
      <c r="C2" s="92"/>
      <c r="D2" s="92"/>
      <c r="E2" s="92"/>
      <c r="F2" s="92"/>
      <c r="G2" s="92"/>
      <c r="H2" s="92"/>
      <c r="I2" s="92"/>
      <c r="J2" s="92"/>
      <c r="K2" s="92"/>
      <c r="L2" s="92"/>
    </row>
    <row r="3" spans="1:12" ht="108" x14ac:dyDescent="0.25">
      <c r="A3" s="93" t="s">
        <v>83</v>
      </c>
      <c r="B3" s="92"/>
      <c r="C3" s="92"/>
      <c r="D3" s="92"/>
      <c r="E3" s="92"/>
      <c r="F3" s="92"/>
      <c r="G3" s="92"/>
      <c r="H3" s="92"/>
      <c r="I3" s="92"/>
      <c r="J3" s="92"/>
      <c r="K3" s="92"/>
      <c r="L3" s="92"/>
    </row>
    <row r="4" spans="1:12" ht="90" x14ac:dyDescent="0.25">
      <c r="A4" s="93" t="s">
        <v>299</v>
      </c>
      <c r="B4" s="92"/>
      <c r="C4" s="92"/>
      <c r="D4" s="92"/>
      <c r="E4" s="92"/>
      <c r="F4" s="92"/>
      <c r="G4" s="92"/>
      <c r="H4" s="92"/>
      <c r="I4" s="92"/>
      <c r="J4" s="92"/>
      <c r="K4" s="92"/>
      <c r="L4" s="92"/>
    </row>
    <row r="5" spans="1:12" ht="144" x14ac:dyDescent="0.25">
      <c r="A5" s="93" t="s">
        <v>300</v>
      </c>
      <c r="B5" s="92"/>
      <c r="C5" s="92"/>
      <c r="D5" s="92"/>
      <c r="E5" s="92"/>
      <c r="F5" s="92"/>
      <c r="G5" s="92"/>
      <c r="H5" s="92"/>
      <c r="I5" s="92"/>
      <c r="J5" s="92"/>
      <c r="K5" s="92"/>
      <c r="L5" s="92"/>
    </row>
    <row r="6" spans="1:12" ht="54" x14ac:dyDescent="0.25">
      <c r="A6" s="94" t="s">
        <v>301</v>
      </c>
      <c r="B6" s="92"/>
      <c r="C6" s="92"/>
      <c r="D6" s="92"/>
      <c r="E6" s="92"/>
      <c r="F6" s="92"/>
      <c r="G6" s="92"/>
      <c r="H6" s="92"/>
      <c r="I6" s="92"/>
      <c r="J6" s="92"/>
      <c r="K6" s="92"/>
      <c r="L6" s="92"/>
    </row>
    <row r="7" spans="1:12" x14ac:dyDescent="0.25">
      <c r="A7" s="95"/>
      <c r="B7" s="92"/>
      <c r="C7" s="92"/>
      <c r="D7" s="92"/>
      <c r="E7" s="92"/>
      <c r="F7" s="92"/>
      <c r="G7" s="92"/>
      <c r="H7" s="92"/>
      <c r="I7" s="92"/>
      <c r="J7" s="92"/>
      <c r="K7" s="92"/>
      <c r="L7" s="92"/>
    </row>
    <row r="8" spans="1:12" x14ac:dyDescent="0.25">
      <c r="A8" s="95"/>
      <c r="B8" s="92"/>
      <c r="C8" s="92"/>
      <c r="D8" s="92"/>
      <c r="E8" s="92"/>
      <c r="F8" s="92"/>
      <c r="G8" s="92"/>
      <c r="H8" s="92"/>
      <c r="I8" s="92"/>
      <c r="J8" s="92"/>
      <c r="K8" s="92"/>
      <c r="L8" s="92"/>
    </row>
    <row r="9" spans="1:12" x14ac:dyDescent="0.25">
      <c r="A9" s="95"/>
      <c r="B9" s="92"/>
      <c r="C9" s="92"/>
      <c r="D9" s="92"/>
      <c r="E9" s="92"/>
      <c r="F9" s="92"/>
      <c r="G9" s="92"/>
      <c r="H9" s="92"/>
      <c r="I9" s="92"/>
      <c r="J9" s="92"/>
      <c r="K9" s="92"/>
      <c r="L9" s="92"/>
    </row>
    <row r="10" spans="1:12" x14ac:dyDescent="0.25">
      <c r="A10" s="95"/>
      <c r="B10" s="92"/>
      <c r="C10" s="92"/>
      <c r="D10" s="92"/>
      <c r="E10" s="92"/>
      <c r="F10" s="92"/>
      <c r="G10" s="92"/>
      <c r="H10" s="92"/>
      <c r="I10" s="92"/>
      <c r="J10" s="92"/>
      <c r="K10" s="92"/>
      <c r="L10" s="92"/>
    </row>
    <row r="11" spans="1:12" x14ac:dyDescent="0.25">
      <c r="A11" s="95"/>
      <c r="B11" s="92"/>
      <c r="C11" s="92"/>
      <c r="D11" s="92"/>
      <c r="E11" s="92"/>
      <c r="F11" s="92"/>
      <c r="G11" s="92"/>
      <c r="H11" s="92"/>
      <c r="I11" s="92"/>
      <c r="J11" s="92"/>
      <c r="K11" s="92"/>
      <c r="L11" s="92"/>
    </row>
    <row r="12" spans="1:12" x14ac:dyDescent="0.25">
      <c r="A12" s="95"/>
      <c r="B12" s="92"/>
      <c r="C12" s="92"/>
      <c r="D12" s="92"/>
      <c r="E12" s="92"/>
      <c r="F12" s="92"/>
      <c r="G12" s="92"/>
      <c r="H12" s="92"/>
      <c r="I12" s="92"/>
      <c r="J12" s="92"/>
      <c r="K12" s="92"/>
      <c r="L12" s="92"/>
    </row>
    <row r="13" spans="1:12" x14ac:dyDescent="0.25">
      <c r="A13" s="95"/>
      <c r="B13" s="92"/>
      <c r="C13" s="92"/>
      <c r="D13" s="92"/>
      <c r="E13" s="92"/>
      <c r="F13" s="92"/>
      <c r="G13" s="92"/>
      <c r="H13" s="92"/>
      <c r="I13" s="92"/>
      <c r="J13" s="92"/>
      <c r="K13" s="92"/>
      <c r="L13" s="92"/>
    </row>
    <row r="14" spans="1:12" x14ac:dyDescent="0.25">
      <c r="A14" s="95"/>
      <c r="B14" s="92"/>
      <c r="C14" s="92"/>
      <c r="D14" s="92"/>
      <c r="E14" s="92"/>
      <c r="F14" s="92"/>
      <c r="G14" s="92"/>
      <c r="H14" s="92"/>
      <c r="I14" s="92"/>
      <c r="J14" s="92"/>
      <c r="K14" s="92"/>
      <c r="L14" s="92"/>
    </row>
  </sheetData>
  <phoneticPr fontId="8"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41"/>
  <sheetViews>
    <sheetView workbookViewId="0">
      <pane ySplit="1" topLeftCell="A2" activePane="bottomLeft" state="frozen"/>
      <selection activeCell="G3" sqref="G3"/>
      <selection pane="bottomLeft"/>
    </sheetView>
  </sheetViews>
  <sheetFormatPr defaultRowHeight="12.75" x14ac:dyDescent="0.2"/>
  <cols>
    <col min="1" max="1" width="10.5703125" style="30" customWidth="1"/>
    <col min="2" max="2" width="62.42578125" style="29" customWidth="1"/>
    <col min="3" max="3" width="15.7109375" style="6" customWidth="1"/>
    <col min="4" max="16384" width="9.140625" style="7"/>
  </cols>
  <sheetData>
    <row r="1" spans="1:3" x14ac:dyDescent="0.2">
      <c r="A1" s="30" t="s">
        <v>643</v>
      </c>
      <c r="B1" s="29" t="s">
        <v>644</v>
      </c>
      <c r="C1" s="6" t="s">
        <v>645</v>
      </c>
    </row>
    <row r="2" spans="1:3" x14ac:dyDescent="0.2">
      <c r="A2" s="30">
        <v>39456</v>
      </c>
      <c r="B2" s="29" t="s">
        <v>567</v>
      </c>
      <c r="C2" s="6" t="s">
        <v>647</v>
      </c>
    </row>
    <row r="3" spans="1:3" ht="25.5" x14ac:dyDescent="0.2">
      <c r="A3" s="30">
        <v>39051</v>
      </c>
      <c r="B3" s="29" t="s">
        <v>345</v>
      </c>
      <c r="C3" s="6" t="s">
        <v>647</v>
      </c>
    </row>
    <row r="4" spans="1:3" x14ac:dyDescent="0.2">
      <c r="A4" s="30">
        <v>39051</v>
      </c>
      <c r="B4" s="29" t="s">
        <v>432</v>
      </c>
      <c r="C4" s="6" t="s">
        <v>647</v>
      </c>
    </row>
    <row r="5" spans="1:3" x14ac:dyDescent="0.2">
      <c r="A5" s="30">
        <v>39051</v>
      </c>
      <c r="B5" s="29" t="s">
        <v>427</v>
      </c>
      <c r="C5" s="6" t="s">
        <v>647</v>
      </c>
    </row>
    <row r="6" spans="1:3" x14ac:dyDescent="0.2">
      <c r="A6" s="30">
        <v>38685</v>
      </c>
      <c r="B6" s="29" t="s">
        <v>569</v>
      </c>
      <c r="C6" s="6" t="s">
        <v>647</v>
      </c>
    </row>
    <row r="7" spans="1:3" x14ac:dyDescent="0.2">
      <c r="A7" s="30">
        <v>38673</v>
      </c>
      <c r="B7" s="29" t="s">
        <v>605</v>
      </c>
      <c r="C7" s="6" t="s">
        <v>647</v>
      </c>
    </row>
    <row r="8" spans="1:3" x14ac:dyDescent="0.2">
      <c r="A8" s="30">
        <v>38667</v>
      </c>
      <c r="B8" s="29" t="s">
        <v>342</v>
      </c>
      <c r="C8" s="6" t="s">
        <v>647</v>
      </c>
    </row>
    <row r="9" spans="1:3" x14ac:dyDescent="0.2">
      <c r="A9" s="30">
        <v>38666</v>
      </c>
      <c r="B9" s="29" t="s">
        <v>351</v>
      </c>
      <c r="C9" s="6" t="s">
        <v>647</v>
      </c>
    </row>
    <row r="10" spans="1:3" x14ac:dyDescent="0.2">
      <c r="A10" s="30">
        <v>38665</v>
      </c>
      <c r="B10" s="29" t="s">
        <v>360</v>
      </c>
      <c r="C10" s="6" t="s">
        <v>647</v>
      </c>
    </row>
    <row r="11" spans="1:3" x14ac:dyDescent="0.2">
      <c r="A11" s="30">
        <v>38665</v>
      </c>
      <c r="B11" s="29" t="s">
        <v>607</v>
      </c>
      <c r="C11" s="6" t="s">
        <v>647</v>
      </c>
    </row>
    <row r="12" spans="1:3" x14ac:dyDescent="0.2">
      <c r="A12" s="30">
        <v>38665</v>
      </c>
      <c r="B12" s="29" t="s">
        <v>362</v>
      </c>
      <c r="C12" s="6" t="s">
        <v>647</v>
      </c>
    </row>
    <row r="13" spans="1:3" x14ac:dyDescent="0.2">
      <c r="A13" s="30">
        <v>38664</v>
      </c>
      <c r="B13" s="29" t="s">
        <v>599</v>
      </c>
      <c r="C13" s="6" t="s">
        <v>647</v>
      </c>
    </row>
    <row r="14" spans="1:3" x14ac:dyDescent="0.2">
      <c r="A14" s="30">
        <v>38664</v>
      </c>
      <c r="B14" s="29" t="s">
        <v>606</v>
      </c>
      <c r="C14" s="6" t="s">
        <v>651</v>
      </c>
    </row>
    <row r="15" spans="1:3" x14ac:dyDescent="0.2">
      <c r="A15" s="30">
        <v>38664</v>
      </c>
      <c r="B15" s="29" t="s">
        <v>600</v>
      </c>
      <c r="C15" s="6" t="s">
        <v>651</v>
      </c>
    </row>
    <row r="16" spans="1:3" ht="25.5" x14ac:dyDescent="0.2">
      <c r="A16" s="30">
        <v>38663</v>
      </c>
      <c r="B16" s="29" t="s">
        <v>598</v>
      </c>
      <c r="C16" s="6" t="s">
        <v>647</v>
      </c>
    </row>
    <row r="17" spans="1:3" x14ac:dyDescent="0.2">
      <c r="A17" s="30">
        <v>38663</v>
      </c>
      <c r="B17" s="29" t="s">
        <v>597</v>
      </c>
      <c r="C17" s="6" t="s">
        <v>647</v>
      </c>
    </row>
    <row r="18" spans="1:3" ht="25.5" x14ac:dyDescent="0.2">
      <c r="A18" s="30">
        <v>38663</v>
      </c>
      <c r="B18" s="29" t="s">
        <v>359</v>
      </c>
      <c r="C18" s="6" t="s">
        <v>647</v>
      </c>
    </row>
    <row r="19" spans="1:3" ht="89.25" x14ac:dyDescent="0.2">
      <c r="A19" s="30">
        <v>38651</v>
      </c>
      <c r="B19" s="29" t="s">
        <v>595</v>
      </c>
      <c r="C19" s="6" t="s">
        <v>651</v>
      </c>
    </row>
    <row r="20" spans="1:3" x14ac:dyDescent="0.2">
      <c r="A20" s="30">
        <v>38651</v>
      </c>
      <c r="B20" s="29" t="s">
        <v>596</v>
      </c>
      <c r="C20" s="6" t="s">
        <v>651</v>
      </c>
    </row>
    <row r="21" spans="1:3" ht="25.5" x14ac:dyDescent="0.2">
      <c r="A21" s="30">
        <v>38610</v>
      </c>
      <c r="B21" s="29" t="s">
        <v>565</v>
      </c>
      <c r="C21" s="6" t="s">
        <v>647</v>
      </c>
    </row>
    <row r="22" spans="1:3" x14ac:dyDescent="0.2">
      <c r="A22" s="30">
        <v>38607</v>
      </c>
      <c r="B22" s="29" t="s">
        <v>657</v>
      </c>
      <c r="C22" s="6" t="s">
        <v>647</v>
      </c>
    </row>
    <row r="23" spans="1:3" x14ac:dyDescent="0.2">
      <c r="A23" s="30">
        <v>38607</v>
      </c>
      <c r="B23" s="29" t="s">
        <v>562</v>
      </c>
      <c r="C23" s="6" t="s">
        <v>647</v>
      </c>
    </row>
    <row r="24" spans="1:3" x14ac:dyDescent="0.2">
      <c r="A24" s="30">
        <v>38607</v>
      </c>
      <c r="B24" s="29" t="s">
        <v>658</v>
      </c>
      <c r="C24" s="6" t="s">
        <v>647</v>
      </c>
    </row>
    <row r="25" spans="1:3" ht="51" x14ac:dyDescent="0.2">
      <c r="A25" s="30">
        <v>38607</v>
      </c>
      <c r="B25" s="29" t="s">
        <v>660</v>
      </c>
      <c r="C25" s="6" t="s">
        <v>647</v>
      </c>
    </row>
    <row r="26" spans="1:3" ht="25.5" x14ac:dyDescent="0.2">
      <c r="A26" s="30">
        <v>38607</v>
      </c>
      <c r="B26" s="29" t="s">
        <v>661</v>
      </c>
      <c r="C26" s="6" t="s">
        <v>647</v>
      </c>
    </row>
    <row r="27" spans="1:3" x14ac:dyDescent="0.2">
      <c r="A27" s="30">
        <v>38607</v>
      </c>
      <c r="B27" s="29" t="s">
        <v>662</v>
      </c>
      <c r="C27" s="6" t="s">
        <v>647</v>
      </c>
    </row>
    <row r="28" spans="1:3" ht="51" x14ac:dyDescent="0.2">
      <c r="A28" s="30">
        <v>38607</v>
      </c>
      <c r="B28" s="29" t="s">
        <v>558</v>
      </c>
      <c r="C28" s="6" t="s">
        <v>647</v>
      </c>
    </row>
    <row r="29" spans="1:3" x14ac:dyDescent="0.2">
      <c r="A29" s="30">
        <v>38607</v>
      </c>
      <c r="B29" s="29" t="s">
        <v>559</v>
      </c>
      <c r="C29" s="6" t="s">
        <v>647</v>
      </c>
    </row>
    <row r="30" spans="1:3" x14ac:dyDescent="0.2">
      <c r="A30" s="30">
        <v>38607</v>
      </c>
      <c r="B30" s="29" t="s">
        <v>560</v>
      </c>
      <c r="C30" s="6" t="s">
        <v>647</v>
      </c>
    </row>
    <row r="31" spans="1:3" x14ac:dyDescent="0.2">
      <c r="A31" s="30">
        <v>38607</v>
      </c>
      <c r="B31" s="29" t="s">
        <v>561</v>
      </c>
      <c r="C31" s="6" t="s">
        <v>647</v>
      </c>
    </row>
    <row r="32" spans="1:3" x14ac:dyDescent="0.2">
      <c r="A32" s="30">
        <v>38607</v>
      </c>
      <c r="B32" s="29" t="s">
        <v>563</v>
      </c>
      <c r="C32" s="6" t="s">
        <v>647</v>
      </c>
    </row>
    <row r="33" spans="1:3" x14ac:dyDescent="0.2">
      <c r="A33" s="30">
        <v>38607</v>
      </c>
      <c r="B33" s="29" t="s">
        <v>564</v>
      </c>
      <c r="C33" s="6" t="s">
        <v>647</v>
      </c>
    </row>
    <row r="34" spans="1:3" x14ac:dyDescent="0.2">
      <c r="A34" s="30">
        <v>38603</v>
      </c>
      <c r="B34" s="29" t="s">
        <v>656</v>
      </c>
      <c r="C34" s="6" t="s">
        <v>651</v>
      </c>
    </row>
    <row r="35" spans="1:3" x14ac:dyDescent="0.2">
      <c r="A35" s="30">
        <v>38602</v>
      </c>
      <c r="B35" s="29" t="s">
        <v>654</v>
      </c>
      <c r="C35" s="6" t="s">
        <v>651</v>
      </c>
    </row>
    <row r="36" spans="1:3" x14ac:dyDescent="0.2">
      <c r="A36" s="30">
        <v>38596</v>
      </c>
      <c r="B36" s="29" t="s">
        <v>653</v>
      </c>
      <c r="C36" s="6" t="s">
        <v>651</v>
      </c>
    </row>
    <row r="37" spans="1:3" x14ac:dyDescent="0.2">
      <c r="A37" s="30">
        <v>38508</v>
      </c>
      <c r="B37" s="29" t="s">
        <v>650</v>
      </c>
      <c r="C37" s="6" t="s">
        <v>651</v>
      </c>
    </row>
    <row r="38" spans="1:3" x14ac:dyDescent="0.2">
      <c r="A38" s="30">
        <v>38508</v>
      </c>
      <c r="B38" s="29" t="s">
        <v>652</v>
      </c>
      <c r="C38" s="6" t="s">
        <v>651</v>
      </c>
    </row>
    <row r="39" spans="1:3" x14ac:dyDescent="0.2">
      <c r="A39" s="30">
        <v>38485</v>
      </c>
      <c r="B39" s="29" t="s">
        <v>648</v>
      </c>
      <c r="C39" s="6" t="s">
        <v>647</v>
      </c>
    </row>
    <row r="40" spans="1:3" x14ac:dyDescent="0.2">
      <c r="A40" s="30">
        <v>38485</v>
      </c>
      <c r="B40" s="29" t="s">
        <v>649</v>
      </c>
      <c r="C40" s="6" t="s">
        <v>647</v>
      </c>
    </row>
    <row r="41" spans="1:3" x14ac:dyDescent="0.2">
      <c r="A41" s="30">
        <v>38484</v>
      </c>
      <c r="B41" s="29" t="s">
        <v>646</v>
      </c>
      <c r="C41" s="6" t="s">
        <v>647</v>
      </c>
    </row>
  </sheetData>
  <customSheetViews>
    <customSheetView guid="{96F71044-F42D-4026-85DD-448E7EAE6F48}" state="hidden" showRuler="0">
      <pane ySplit="1" topLeftCell="A2" activePane="bottomLeft" state="frozen"/>
      <selection pane="bottomLeft"/>
      <pageMargins left="0.75" right="0.75" top="1" bottom="1" header="0.5" footer="0.5"/>
      <printOptions gridLines="1"/>
      <pageSetup orientation="portrait" r:id="rId1"/>
      <headerFooter alignWithMargins="0">
        <oddHeader>&amp;CNTDPC OC Law Summary Revision Log</oddHeader>
      </headerFooter>
    </customSheetView>
    <customSheetView guid="{D87B9587-DAC1-4666-B66A-26D6B89CB630}" state="hidden" showRuler="0">
      <pane ySplit="1" topLeftCell="A2" activePane="bottomLeft" state="frozen"/>
      <selection pane="bottomLeft"/>
      <pageMargins left="0.75" right="0.75" top="1" bottom="1" header="0.5" footer="0.5"/>
      <printOptions gridLines="1"/>
      <pageSetup orientation="portrait" r:id="rId2"/>
      <headerFooter alignWithMargins="0">
        <oddHeader>&amp;CNTDPC OC Law Summary Revision Log</oddHeader>
      </headerFooter>
    </customSheetView>
  </customSheetViews>
  <phoneticPr fontId="8" type="noConversion"/>
  <printOptions gridLines="1"/>
  <pageMargins left="0.75" right="0.75" top="1" bottom="1" header="0.5" footer="0.5"/>
  <pageSetup orientation="portrait" r:id="rId3"/>
  <headerFooter alignWithMargins="0">
    <oddHeader>&amp;CNTDPC OC Law Summary Revision Log</oddHead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44"/>
    <pageSetUpPr fitToPage="1"/>
  </sheetPr>
  <dimension ref="A1:U77"/>
  <sheetViews>
    <sheetView showGridLines="0" showRowColHeaders="0" workbookViewId="0"/>
  </sheetViews>
  <sheetFormatPr defaultRowHeight="12.75" x14ac:dyDescent="0.2"/>
  <cols>
    <col min="1" max="1" width="15.7109375" style="24" customWidth="1"/>
    <col min="2" max="2" width="12.85546875" style="23" customWidth="1"/>
    <col min="3" max="18" width="12.7109375" style="23" customWidth="1"/>
    <col min="19" max="21" width="0" style="23" hidden="1" customWidth="1"/>
    <col min="22" max="16384" width="9.140625" style="23"/>
  </cols>
  <sheetData>
    <row r="1" spans="1:21" ht="18" x14ac:dyDescent="0.2">
      <c r="B1" s="222" t="s">
        <v>417</v>
      </c>
      <c r="C1" s="222"/>
      <c r="D1" s="222"/>
      <c r="E1" s="222"/>
      <c r="F1" s="222"/>
      <c r="G1" s="222"/>
      <c r="H1" s="222"/>
      <c r="I1" s="222"/>
      <c r="J1" s="222"/>
      <c r="K1" s="222"/>
      <c r="L1" s="222"/>
      <c r="M1" s="222"/>
      <c r="N1" s="222"/>
      <c r="O1" s="222"/>
      <c r="P1" s="222"/>
      <c r="Q1" s="222"/>
      <c r="R1" s="222"/>
    </row>
    <row r="2" spans="1:21" x14ac:dyDescent="0.2">
      <c r="B2" s="223" t="s">
        <v>519</v>
      </c>
      <c r="C2" s="223"/>
      <c r="D2" s="223"/>
      <c r="E2" s="223"/>
      <c r="F2" s="223"/>
      <c r="G2" s="223"/>
      <c r="H2" s="223"/>
      <c r="I2" s="223"/>
      <c r="J2" s="223"/>
      <c r="K2" s="223"/>
      <c r="L2" s="223"/>
      <c r="M2" s="223"/>
      <c r="N2" s="223"/>
      <c r="O2" s="223"/>
      <c r="P2" s="223"/>
      <c r="Q2" s="223"/>
      <c r="R2" s="223"/>
    </row>
    <row r="3" spans="1:21" ht="38.25" x14ac:dyDescent="0.2">
      <c r="A3" s="25" t="s">
        <v>364</v>
      </c>
      <c r="B3" s="26" t="s">
        <v>410</v>
      </c>
      <c r="C3" s="26" t="s">
        <v>516</v>
      </c>
      <c r="D3" s="26" t="s">
        <v>517</v>
      </c>
      <c r="E3" s="26" t="s">
        <v>526</v>
      </c>
      <c r="F3" s="26" t="s">
        <v>422</v>
      </c>
      <c r="G3" s="26" t="s">
        <v>411</v>
      </c>
      <c r="H3" s="26" t="s">
        <v>412</v>
      </c>
      <c r="I3" s="26" t="s">
        <v>365</v>
      </c>
      <c r="J3" s="26" t="s">
        <v>425</v>
      </c>
      <c r="K3" s="26" t="s">
        <v>423</v>
      </c>
      <c r="L3" s="26" t="s">
        <v>421</v>
      </c>
      <c r="M3" s="26" t="s">
        <v>434</v>
      </c>
      <c r="N3" s="26" t="s">
        <v>415</v>
      </c>
      <c r="O3" s="26" t="s">
        <v>521</v>
      </c>
      <c r="P3" s="26" t="s">
        <v>413</v>
      </c>
      <c r="Q3" s="26" t="s">
        <v>416</v>
      </c>
      <c r="R3" s="26" t="s">
        <v>420</v>
      </c>
    </row>
    <row r="4" spans="1:21" x14ac:dyDescent="0.2">
      <c r="A4" s="26" t="str">
        <f>Master!A6</f>
        <v>Alabama</v>
      </c>
      <c r="B4" s="24" t="e">
        <f>IF(Master!#REF!="yes",TRUE,FALSE)</f>
        <v>#REF!</v>
      </c>
      <c r="C4" s="24" t="b">
        <f>IF(Master!F6="yes",TRUE,FALSE)</f>
        <v>0</v>
      </c>
      <c r="D4" s="24" t="e">
        <f>IF(Master!#REF!="yes",TRUE,FALSE)</f>
        <v>#REF!</v>
      </c>
      <c r="E4" s="24" t="b">
        <f>IF(Master!M6="yes",TRUE,FALSE)</f>
        <v>0</v>
      </c>
      <c r="F4" s="24" t="b">
        <f>IF(Master!N6="yes",TRUE,FALSE)</f>
        <v>1</v>
      </c>
      <c r="G4" s="24" t="e">
        <f>IF(Master!#REF!="yes",TRUE,FALSE)</f>
        <v>#REF!</v>
      </c>
      <c r="H4" s="24" t="b">
        <f>IF(Master!G6&gt;="18",TRUE,FALSE)</f>
        <v>1</v>
      </c>
      <c r="I4" s="24" t="e">
        <f>IF(Master!#REF!="yes",TRUE,FALSE)</f>
        <v>#REF!</v>
      </c>
      <c r="J4" s="24" t="b">
        <f>IF(Master!BD6="yes",FALSE,TRUE)</f>
        <v>1</v>
      </c>
      <c r="K4" s="24" t="b">
        <f>IF(Master!AO6="yes",TRUE,FALSE)</f>
        <v>0</v>
      </c>
      <c r="L4" s="24" t="b">
        <f>IF(Master!AP6="yes",TRUE,FALSE)</f>
        <v>0</v>
      </c>
      <c r="M4" s="24" t="e">
        <f>IF(Master!#REF!="yes",TRUE,FALSE)</f>
        <v>#REF!</v>
      </c>
      <c r="N4" s="24" t="b">
        <f>IF(Master!R6="yes",TRUE,FALSE)</f>
        <v>1</v>
      </c>
      <c r="O4" s="24" t="b">
        <f>IF(Master!AW6="NO",FALSE,TRUE)</f>
        <v>1</v>
      </c>
      <c r="P4" s="24" t="e">
        <f>IF(Master!#REF!="yes",TRUE,FALSE)</f>
        <v>#REF!</v>
      </c>
      <c r="Q4" s="24" t="b">
        <f>IF(Master!BB6="None",FALSE,TRUE)</f>
        <v>1</v>
      </c>
      <c r="R4" s="24">
        <f>SUM(S4:U4)</f>
        <v>5</v>
      </c>
      <c r="S4" s="23">
        <f>COUNTIF(B4:I4,TRUE)</f>
        <v>2</v>
      </c>
      <c r="T4" s="23">
        <f>COUNTIF(J4,FALSE)</f>
        <v>0</v>
      </c>
      <c r="U4" s="23">
        <f>COUNTIF(K4:Q4,TRUE)</f>
        <v>3</v>
      </c>
    </row>
    <row r="5" spans="1:21" x14ac:dyDescent="0.2">
      <c r="A5" s="26" t="str">
        <f>Master!A7</f>
        <v>Alaska</v>
      </c>
      <c r="B5" s="24" t="e">
        <f>IF(Master!#REF!="yes",TRUE,FALSE)</f>
        <v>#REF!</v>
      </c>
      <c r="C5" s="24" t="b">
        <f>IF(Master!F7="yes",TRUE,FALSE)</f>
        <v>0</v>
      </c>
      <c r="D5" s="24" t="e">
        <f>IF(Master!#REF!="yes",TRUE,FALSE)</f>
        <v>#REF!</v>
      </c>
      <c r="E5" s="24" t="b">
        <f>IF(Master!M7="yes",TRUE,FALSE)</f>
        <v>0</v>
      </c>
      <c r="F5" s="24" t="b">
        <f>IF(Master!N7="yes",TRUE,FALSE)</f>
        <v>0</v>
      </c>
      <c r="G5" s="24" t="e">
        <f>IF(Master!#REF!="yes",TRUE,FALSE)</f>
        <v>#REF!</v>
      </c>
      <c r="H5" s="24" t="b">
        <f>IF(Master!G7&gt;="18",TRUE,FALSE)</f>
        <v>1</v>
      </c>
      <c r="I5" s="24" t="e">
        <f>IF(Master!#REF!="yes",TRUE,FALSE)</f>
        <v>#REF!</v>
      </c>
      <c r="J5" s="24" t="b">
        <f>IF(Master!BD7="yes",FALSE,TRUE)</f>
        <v>1</v>
      </c>
      <c r="K5" s="24" t="b">
        <f>IF(Master!AO7="yes",TRUE,FALSE)</f>
        <v>0</v>
      </c>
      <c r="L5" s="24" t="b">
        <f>IF(Master!AP7="yes",TRUE,FALSE)</f>
        <v>0</v>
      </c>
      <c r="M5" s="24" t="e">
        <f>IF(Master!#REF!="yes",TRUE,FALSE)</f>
        <v>#REF!</v>
      </c>
      <c r="N5" s="24" t="b">
        <f>IF(Master!R7="yes",TRUE,FALSE)</f>
        <v>1</v>
      </c>
      <c r="O5" s="24" t="b">
        <f>IF(Master!AW7="NO",FALSE,TRUE)</f>
        <v>1</v>
      </c>
      <c r="P5" s="24" t="e">
        <f>IF(Master!#REF!="yes",TRUE,FALSE)</f>
        <v>#REF!</v>
      </c>
      <c r="Q5" s="24" t="b">
        <f>IF(Master!BB7="None",FALSE,TRUE)</f>
        <v>0</v>
      </c>
      <c r="R5" s="24">
        <f t="shared" ref="R5:R54" si="0">SUM(S5:U5)</f>
        <v>3</v>
      </c>
      <c r="S5" s="23">
        <f t="shared" ref="S5:S54" si="1">COUNTIF(B5:I5,TRUE)</f>
        <v>1</v>
      </c>
      <c r="T5" s="23">
        <f t="shared" ref="T5:T54" si="2">COUNTIF(J5,FALSE)</f>
        <v>0</v>
      </c>
      <c r="U5" s="23">
        <f t="shared" ref="U5:U54" si="3">COUNTIF(K5:Q5,TRUE)</f>
        <v>2</v>
      </c>
    </row>
    <row r="6" spans="1:21" x14ac:dyDescent="0.2">
      <c r="A6" s="26" t="str">
        <f>Master!A8</f>
        <v>Arizona</v>
      </c>
      <c r="B6" s="24" t="e">
        <f>IF(Master!#REF!="yes",TRUE,FALSE)</f>
        <v>#REF!</v>
      </c>
      <c r="C6" s="24" t="b">
        <f>IF(Master!F8="yes",TRUE,FALSE)</f>
        <v>0</v>
      </c>
      <c r="D6" s="24" t="e">
        <f>IF(Master!#REF!="yes",TRUE,FALSE)</f>
        <v>#REF!</v>
      </c>
      <c r="E6" s="24" t="b">
        <f>IF(Master!M8="yes",TRUE,FALSE)</f>
        <v>1</v>
      </c>
      <c r="F6" s="24" t="b">
        <f>IF(Master!N8="yes",TRUE,FALSE)</f>
        <v>0</v>
      </c>
      <c r="G6" s="24" t="e">
        <f>IF(Master!#REF!="yes",TRUE,FALSE)</f>
        <v>#REF!</v>
      </c>
      <c r="H6" s="24" t="b">
        <f>IF(Master!G8&gt;="18",TRUE,FALSE)</f>
        <v>1</v>
      </c>
      <c r="I6" s="24" t="e">
        <f>IF(Master!#REF!="yes",TRUE,FALSE)</f>
        <v>#REF!</v>
      </c>
      <c r="J6" s="24" t="b">
        <f>IF(Master!BD8="yes",FALSE,TRUE)</f>
        <v>0</v>
      </c>
      <c r="K6" s="24" t="b">
        <f>IF(Master!AO8="yes",TRUE,FALSE)</f>
        <v>1</v>
      </c>
      <c r="L6" s="24" t="b">
        <f>IF(Master!AP8="yes",TRUE,FALSE)</f>
        <v>0</v>
      </c>
      <c r="M6" s="24" t="e">
        <f>IF(Master!#REF!="yes",TRUE,FALSE)</f>
        <v>#REF!</v>
      </c>
      <c r="N6" s="24" t="b">
        <f>IF(Master!R8="yes",TRUE,FALSE)</f>
        <v>1</v>
      </c>
      <c r="O6" s="24" t="b">
        <f>IF(Master!AW8="NO",FALSE,TRUE)</f>
        <v>1</v>
      </c>
      <c r="P6" s="24" t="e">
        <f>IF(Master!#REF!="yes",TRUE,FALSE)</f>
        <v>#REF!</v>
      </c>
      <c r="Q6" s="24" t="b">
        <f>IF(Master!BB8="None",FALSE,TRUE)</f>
        <v>1</v>
      </c>
      <c r="R6" s="24">
        <f t="shared" si="0"/>
        <v>7</v>
      </c>
      <c r="S6" s="23">
        <f t="shared" si="1"/>
        <v>2</v>
      </c>
      <c r="T6" s="23">
        <f t="shared" si="2"/>
        <v>1</v>
      </c>
      <c r="U6" s="23">
        <f t="shared" si="3"/>
        <v>4</v>
      </c>
    </row>
    <row r="7" spans="1:21" x14ac:dyDescent="0.2">
      <c r="A7" s="26" t="str">
        <f>Master!A9</f>
        <v>Arkansas</v>
      </c>
      <c r="B7" s="24" t="e">
        <f>IF(Master!#REF!="yes",TRUE,FALSE)</f>
        <v>#REF!</v>
      </c>
      <c r="C7" s="24" t="b">
        <f>IF(Master!F9="yes",TRUE,FALSE)</f>
        <v>1</v>
      </c>
      <c r="D7" s="24" t="e">
        <f>IF(Master!#REF!="yes",TRUE,FALSE)</f>
        <v>#REF!</v>
      </c>
      <c r="E7" s="24" t="b">
        <f>IF(Master!M9="yes",TRUE,FALSE)</f>
        <v>0</v>
      </c>
      <c r="F7" s="24" t="b">
        <f>IF(Master!N9="yes",TRUE,FALSE)</f>
        <v>1</v>
      </c>
      <c r="G7" s="24" t="e">
        <f>IF(Master!#REF!="yes",TRUE,FALSE)</f>
        <v>#REF!</v>
      </c>
      <c r="H7" s="24" t="b">
        <f>IF(Master!G9&gt;="18",TRUE,FALSE)</f>
        <v>1</v>
      </c>
      <c r="I7" s="24" t="e">
        <f>IF(Master!#REF!="yes",TRUE,FALSE)</f>
        <v>#REF!</v>
      </c>
      <c r="J7" s="24" t="b">
        <f>IF(Master!BD9="yes",FALSE,TRUE)</f>
        <v>1</v>
      </c>
      <c r="K7" s="24" t="b">
        <f>IF(Master!AO9="yes",TRUE,FALSE)</f>
        <v>0</v>
      </c>
      <c r="L7" s="24" t="b">
        <f>IF(Master!AP9="yes",TRUE,FALSE)</f>
        <v>0</v>
      </c>
      <c r="M7" s="24" t="e">
        <f>IF(Master!#REF!="yes",TRUE,FALSE)</f>
        <v>#REF!</v>
      </c>
      <c r="N7" s="24" t="b">
        <f>IF(Master!R9="yes",TRUE,FALSE)</f>
        <v>1</v>
      </c>
      <c r="O7" s="24" t="b">
        <f>IF(Master!AW9="NO",FALSE,TRUE)</f>
        <v>1</v>
      </c>
      <c r="P7" s="24" t="e">
        <f>IF(Master!#REF!="yes",TRUE,FALSE)</f>
        <v>#REF!</v>
      </c>
      <c r="Q7" s="24" t="b">
        <f>IF(Master!BB9="None",FALSE,TRUE)</f>
        <v>1</v>
      </c>
      <c r="R7" s="24">
        <f t="shared" si="0"/>
        <v>6</v>
      </c>
      <c r="S7" s="23">
        <f t="shared" si="1"/>
        <v>3</v>
      </c>
      <c r="T7" s="23">
        <f t="shared" si="2"/>
        <v>0</v>
      </c>
      <c r="U7" s="23">
        <f t="shared" si="3"/>
        <v>3</v>
      </c>
    </row>
    <row r="8" spans="1:21" x14ac:dyDescent="0.2">
      <c r="A8" s="26" t="str">
        <f>Master!A10</f>
        <v>California</v>
      </c>
      <c r="B8" s="24" t="e">
        <f>IF(Master!#REF!="yes",TRUE,FALSE)</f>
        <v>#REF!</v>
      </c>
      <c r="C8" s="24" t="b">
        <f>IF(Master!F10="yes",TRUE,FALSE)</f>
        <v>0</v>
      </c>
      <c r="D8" s="24" t="e">
        <f>IF(Master!#REF!="yes",TRUE,FALSE)</f>
        <v>#REF!</v>
      </c>
      <c r="E8" s="24" t="b">
        <f>IF(Master!M10="yes",TRUE,FALSE)</f>
        <v>0</v>
      </c>
      <c r="F8" s="24" t="b">
        <f>IF(Master!N10="yes",TRUE,FALSE)</f>
        <v>1</v>
      </c>
      <c r="G8" s="24" t="e">
        <f>IF(Master!#REF!="yes",TRUE,FALSE)</f>
        <v>#REF!</v>
      </c>
      <c r="H8" s="24" t="b">
        <f>IF(Master!G10&gt;="18",TRUE,FALSE)</f>
        <v>1</v>
      </c>
      <c r="I8" s="24" t="e">
        <f>IF(Master!#REF!="yes",TRUE,FALSE)</f>
        <v>#REF!</v>
      </c>
      <c r="J8" s="24" t="b">
        <f>IF(Master!BD10="yes",FALSE,TRUE)</f>
        <v>1</v>
      </c>
      <c r="K8" s="24" t="b">
        <f>IF(Master!AO10="yes",TRUE,FALSE)</f>
        <v>0</v>
      </c>
      <c r="L8" s="24" t="b">
        <f>IF(Master!AP10="yes",TRUE,FALSE)</f>
        <v>0</v>
      </c>
      <c r="M8" s="24" t="e">
        <f>IF(Master!#REF!="yes",TRUE,FALSE)</f>
        <v>#REF!</v>
      </c>
      <c r="N8" s="24" t="b">
        <f>IF(Master!R10="yes",TRUE,FALSE)</f>
        <v>1</v>
      </c>
      <c r="O8" s="24" t="b">
        <f>IF(Master!AW10="NO",FALSE,TRUE)</f>
        <v>1</v>
      </c>
      <c r="P8" s="24" t="e">
        <f>IF(Master!#REF!="yes",TRUE,FALSE)</f>
        <v>#REF!</v>
      </c>
      <c r="Q8" s="24" t="b">
        <f>IF(Master!BB10="None",FALSE,TRUE)</f>
        <v>1</v>
      </c>
      <c r="R8" s="24">
        <f t="shared" si="0"/>
        <v>5</v>
      </c>
      <c r="S8" s="23">
        <f t="shared" si="1"/>
        <v>2</v>
      </c>
      <c r="T8" s="23">
        <f t="shared" si="2"/>
        <v>0</v>
      </c>
      <c r="U8" s="23">
        <f t="shared" si="3"/>
        <v>3</v>
      </c>
    </row>
    <row r="9" spans="1:21" x14ac:dyDescent="0.2">
      <c r="A9" s="26" t="str">
        <f>Master!A11</f>
        <v>Colorado</v>
      </c>
      <c r="B9" s="24" t="e">
        <f>IF(Master!#REF!="yes",TRUE,FALSE)</f>
        <v>#REF!</v>
      </c>
      <c r="C9" s="24" t="b">
        <f>IF(Master!F11="yes",TRUE,FALSE)</f>
        <v>0</v>
      </c>
      <c r="D9" s="24" t="e">
        <f>IF(Master!#REF!="yes",TRUE,FALSE)</f>
        <v>#REF!</v>
      </c>
      <c r="E9" s="24" t="b">
        <f>IF(Master!M11="yes",TRUE,FALSE)</f>
        <v>0</v>
      </c>
      <c r="F9" s="24" t="b">
        <f>IF(Master!N11="yes",TRUE,FALSE)</f>
        <v>1</v>
      </c>
      <c r="G9" s="24" t="e">
        <f>IF(Master!#REF!="yes",TRUE,FALSE)</f>
        <v>#REF!</v>
      </c>
      <c r="H9" s="24" t="b">
        <f>IF(Master!G11&gt;="18",TRUE,FALSE)</f>
        <v>1</v>
      </c>
      <c r="I9" s="24" t="e">
        <f>IF(Master!#REF!="yes",TRUE,FALSE)</f>
        <v>#REF!</v>
      </c>
      <c r="J9" s="24" t="b">
        <f>IF(Master!BD11="yes",FALSE,TRUE)</f>
        <v>0</v>
      </c>
      <c r="K9" s="24" t="b">
        <f>IF(Master!AO11="yes",TRUE,FALSE)</f>
        <v>1</v>
      </c>
      <c r="L9" s="24" t="b">
        <f>IF(Master!AP11="yes",TRUE,FALSE)</f>
        <v>0</v>
      </c>
      <c r="M9" s="24" t="e">
        <f>IF(Master!#REF!="yes",TRUE,FALSE)</f>
        <v>#REF!</v>
      </c>
      <c r="N9" s="24" t="b">
        <f>IF(Master!R11="yes",TRUE,FALSE)</f>
        <v>1</v>
      </c>
      <c r="O9" s="24" t="b">
        <f>IF(Master!AW11="NO",FALSE,TRUE)</f>
        <v>1</v>
      </c>
      <c r="P9" s="24" t="e">
        <f>IF(Master!#REF!="yes",TRUE,FALSE)</f>
        <v>#REF!</v>
      </c>
      <c r="Q9" s="24" t="b">
        <f>IF(Master!BB11="None",FALSE,TRUE)</f>
        <v>1</v>
      </c>
      <c r="R9" s="24">
        <f t="shared" si="0"/>
        <v>7</v>
      </c>
      <c r="S9" s="23">
        <f t="shared" si="1"/>
        <v>2</v>
      </c>
      <c r="T9" s="23">
        <f t="shared" si="2"/>
        <v>1</v>
      </c>
      <c r="U9" s="23">
        <f t="shared" si="3"/>
        <v>4</v>
      </c>
    </row>
    <row r="10" spans="1:21" x14ac:dyDescent="0.2">
      <c r="A10" s="26" t="str">
        <f>Master!A12</f>
        <v>Connecticut</v>
      </c>
      <c r="B10" s="24" t="e">
        <f>IF(Master!#REF!="yes",TRUE,FALSE)</f>
        <v>#REF!</v>
      </c>
      <c r="C10" s="24" t="b">
        <f>IF(Master!F12="yes",TRUE,FALSE)</f>
        <v>1</v>
      </c>
      <c r="D10" s="24" t="e">
        <f>IF(Master!#REF!="yes",TRUE,FALSE)</f>
        <v>#REF!</v>
      </c>
      <c r="E10" s="24" t="b">
        <f>IF(Master!M12="yes",TRUE,FALSE)</f>
        <v>1</v>
      </c>
      <c r="F10" s="24" t="b">
        <f>IF(Master!N12="yes",TRUE,FALSE)</f>
        <v>1</v>
      </c>
      <c r="G10" s="24" t="e">
        <f>IF(Master!#REF!="yes",TRUE,FALSE)</f>
        <v>#REF!</v>
      </c>
      <c r="H10" s="24" t="b">
        <f>IF(Master!G12&gt;="18",TRUE,FALSE)</f>
        <v>1</v>
      </c>
      <c r="I10" s="24" t="e">
        <f>IF(Master!#REF!="yes",TRUE,FALSE)</f>
        <v>#REF!</v>
      </c>
      <c r="J10" s="24" t="b">
        <f>IF(Master!BD12="yes",FALSE,TRUE)</f>
        <v>0</v>
      </c>
      <c r="K10" s="24" t="b">
        <f>IF(Master!AO12="yes",TRUE,FALSE)</f>
        <v>0</v>
      </c>
      <c r="L10" s="24" t="b">
        <f>IF(Master!AP12="yes",TRUE,FALSE)</f>
        <v>0</v>
      </c>
      <c r="M10" s="24" t="e">
        <f>IF(Master!#REF!="yes",TRUE,FALSE)</f>
        <v>#REF!</v>
      </c>
      <c r="N10" s="24" t="b">
        <f>IF(Master!R12="yes",TRUE,FALSE)</f>
        <v>1</v>
      </c>
      <c r="O10" s="24" t="b">
        <f>IF(Master!AW12="NO",FALSE,TRUE)</f>
        <v>1</v>
      </c>
      <c r="P10" s="24" t="e">
        <f>IF(Master!#REF!="yes",TRUE,FALSE)</f>
        <v>#REF!</v>
      </c>
      <c r="Q10" s="24" t="b">
        <f>IF(Master!BB12="None",FALSE,TRUE)</f>
        <v>1</v>
      </c>
      <c r="R10" s="24">
        <f t="shared" si="0"/>
        <v>8</v>
      </c>
      <c r="S10" s="23">
        <f t="shared" si="1"/>
        <v>4</v>
      </c>
      <c r="T10" s="23">
        <f t="shared" si="2"/>
        <v>1</v>
      </c>
      <c r="U10" s="23">
        <f t="shared" si="3"/>
        <v>3</v>
      </c>
    </row>
    <row r="11" spans="1:21" x14ac:dyDescent="0.2">
      <c r="A11" s="26" t="str">
        <f>Master!A13</f>
        <v>Delaware</v>
      </c>
      <c r="B11" s="24" t="e">
        <f>IF(Master!#REF!="yes",TRUE,FALSE)</f>
        <v>#REF!</v>
      </c>
      <c r="C11" s="24" t="b">
        <f>IF(Master!F13="yes",TRUE,FALSE)</f>
        <v>0</v>
      </c>
      <c r="D11" s="24" t="e">
        <f>IF(Master!#REF!="yes",TRUE,FALSE)</f>
        <v>#REF!</v>
      </c>
      <c r="E11" s="24" t="b">
        <f>IF(Master!M13="yes",TRUE,FALSE)</f>
        <v>0</v>
      </c>
      <c r="F11" s="24" t="b">
        <f>IF(Master!N13="yes",TRUE,FALSE)</f>
        <v>1</v>
      </c>
      <c r="G11" s="24" t="e">
        <f>IF(Master!#REF!="yes",TRUE,FALSE)</f>
        <v>#REF!</v>
      </c>
      <c r="H11" s="24" t="b">
        <f>IF(Master!G13&gt;="18",TRUE,FALSE)</f>
        <v>1</v>
      </c>
      <c r="I11" s="24" t="e">
        <f>IF(Master!#REF!="yes",TRUE,FALSE)</f>
        <v>#REF!</v>
      </c>
      <c r="J11" s="24" t="b">
        <f>IF(Master!BD13="yes",FALSE,TRUE)</f>
        <v>1</v>
      </c>
      <c r="K11" s="24" t="b">
        <f>IF(Master!AO13="yes",TRUE,FALSE)</f>
        <v>1</v>
      </c>
      <c r="L11" s="24" t="b">
        <f>IF(Master!AP13="yes",TRUE,FALSE)</f>
        <v>1</v>
      </c>
      <c r="M11" s="24" t="e">
        <f>IF(Master!#REF!="yes",TRUE,FALSE)</f>
        <v>#REF!</v>
      </c>
      <c r="N11" s="24" t="b">
        <f>IF(Master!R13="yes",TRUE,FALSE)</f>
        <v>1</v>
      </c>
      <c r="O11" s="24" t="b">
        <f>IF(Master!AW13="NO",FALSE,TRUE)</f>
        <v>1</v>
      </c>
      <c r="P11" s="24" t="e">
        <f>IF(Master!#REF!="yes",TRUE,FALSE)</f>
        <v>#REF!</v>
      </c>
      <c r="Q11" s="24" t="b">
        <f>IF(Master!BB13="None",FALSE,TRUE)</f>
        <v>1</v>
      </c>
      <c r="R11" s="24">
        <f t="shared" si="0"/>
        <v>7</v>
      </c>
      <c r="S11" s="23">
        <f t="shared" si="1"/>
        <v>2</v>
      </c>
      <c r="T11" s="23">
        <f t="shared" si="2"/>
        <v>0</v>
      </c>
      <c r="U11" s="23">
        <f t="shared" si="3"/>
        <v>5</v>
      </c>
    </row>
    <row r="12" spans="1:21" x14ac:dyDescent="0.2">
      <c r="A12" s="26" t="str">
        <f>Master!A14</f>
        <v>Florida</v>
      </c>
      <c r="B12" s="24" t="e">
        <f>IF(Master!#REF!="yes",TRUE,FALSE)</f>
        <v>#REF!</v>
      </c>
      <c r="C12" s="24" t="b">
        <f>IF(Master!F14="yes",TRUE,FALSE)</f>
        <v>0</v>
      </c>
      <c r="D12" s="24" t="e">
        <f>IF(Master!#REF!="yes",TRUE,FALSE)</f>
        <v>#REF!</v>
      </c>
      <c r="E12" s="24" t="b">
        <f>IF(Master!M14="yes",TRUE,FALSE)</f>
        <v>0</v>
      </c>
      <c r="F12" s="24" t="b">
        <f>IF(Master!N14="yes",TRUE,FALSE)</f>
        <v>1</v>
      </c>
      <c r="G12" s="24" t="e">
        <f>IF(Master!#REF!="yes",TRUE,FALSE)</f>
        <v>#REF!</v>
      </c>
      <c r="H12" s="24" t="b">
        <f>IF(Master!G14&gt;="18",TRUE,FALSE)</f>
        <v>1</v>
      </c>
      <c r="I12" s="24" t="e">
        <f>IF(Master!#REF!="yes",TRUE,FALSE)</f>
        <v>#REF!</v>
      </c>
      <c r="J12" s="24" t="b">
        <f>IF(Master!BD14="yes",FALSE,TRUE)</f>
        <v>1</v>
      </c>
      <c r="K12" s="24" t="b">
        <f>IF(Master!AO14="yes",TRUE,FALSE)</f>
        <v>1</v>
      </c>
      <c r="L12" s="24" t="b">
        <f>IF(Master!AP14="yes",TRUE,FALSE)</f>
        <v>0</v>
      </c>
      <c r="M12" s="24" t="e">
        <f>IF(Master!#REF!="yes",TRUE,FALSE)</f>
        <v>#REF!</v>
      </c>
      <c r="N12" s="24" t="b">
        <f>IF(Master!R14="yes",TRUE,FALSE)</f>
        <v>1</v>
      </c>
      <c r="O12" s="24" t="b">
        <f>IF(Master!AW14="NO",FALSE,TRUE)</f>
        <v>1</v>
      </c>
      <c r="P12" s="24" t="e">
        <f>IF(Master!#REF!="yes",TRUE,FALSE)</f>
        <v>#REF!</v>
      </c>
      <c r="Q12" s="24" t="b">
        <f>IF(Master!BB14="None",FALSE,TRUE)</f>
        <v>1</v>
      </c>
      <c r="R12" s="24">
        <f t="shared" si="0"/>
        <v>6</v>
      </c>
      <c r="S12" s="23">
        <f t="shared" si="1"/>
        <v>2</v>
      </c>
      <c r="T12" s="23">
        <f t="shared" si="2"/>
        <v>0</v>
      </c>
      <c r="U12" s="23">
        <f t="shared" si="3"/>
        <v>4</v>
      </c>
    </row>
    <row r="13" spans="1:21" x14ac:dyDescent="0.2">
      <c r="A13" s="26" t="str">
        <f>Master!A15</f>
        <v>Georgia</v>
      </c>
      <c r="B13" s="24" t="e">
        <f>IF(Master!#REF!="yes",TRUE,FALSE)</f>
        <v>#REF!</v>
      </c>
      <c r="C13" s="24" t="b">
        <f>IF(Master!F15="yes",TRUE,FALSE)</f>
        <v>0</v>
      </c>
      <c r="D13" s="24" t="e">
        <f>IF(Master!#REF!="yes",TRUE,FALSE)</f>
        <v>#REF!</v>
      </c>
      <c r="E13" s="24" t="b">
        <f>IF(Master!M15="yes",TRUE,FALSE)</f>
        <v>1</v>
      </c>
      <c r="F13" s="24" t="b">
        <f>IF(Master!N15="yes",TRUE,FALSE)</f>
        <v>1</v>
      </c>
      <c r="G13" s="24" t="e">
        <f>IF(Master!#REF!="yes",TRUE,FALSE)</f>
        <v>#REF!</v>
      </c>
      <c r="H13" s="24" t="b">
        <f>IF(Master!G15&gt;="18",TRUE,FALSE)</f>
        <v>1</v>
      </c>
      <c r="I13" s="24" t="e">
        <f>IF(Master!#REF!="yes",TRUE,FALSE)</f>
        <v>#REF!</v>
      </c>
      <c r="J13" s="24" t="b">
        <f>IF(Master!BD15="yes",FALSE,TRUE)</f>
        <v>1</v>
      </c>
      <c r="K13" s="24" t="b">
        <f>IF(Master!AO15="yes",TRUE,FALSE)</f>
        <v>1</v>
      </c>
      <c r="L13" s="24" t="b">
        <f>IF(Master!AP15="yes",TRUE,FALSE)</f>
        <v>0</v>
      </c>
      <c r="M13" s="24" t="e">
        <f>IF(Master!#REF!="yes",TRUE,FALSE)</f>
        <v>#REF!</v>
      </c>
      <c r="N13" s="24" t="b">
        <f>IF(Master!R15="yes",TRUE,FALSE)</f>
        <v>1</v>
      </c>
      <c r="O13" s="24" t="b">
        <f>IF(Master!AW15="NO",FALSE,TRUE)</f>
        <v>1</v>
      </c>
      <c r="P13" s="24" t="e">
        <f>IF(Master!#REF!="yes",TRUE,FALSE)</f>
        <v>#REF!</v>
      </c>
      <c r="Q13" s="24" t="b">
        <f>IF(Master!BB15="None",FALSE,TRUE)</f>
        <v>1</v>
      </c>
      <c r="R13" s="24">
        <f t="shared" si="0"/>
        <v>7</v>
      </c>
      <c r="S13" s="23">
        <f t="shared" si="1"/>
        <v>3</v>
      </c>
      <c r="T13" s="23">
        <f t="shared" si="2"/>
        <v>0</v>
      </c>
      <c r="U13" s="23">
        <f t="shared" si="3"/>
        <v>4</v>
      </c>
    </row>
    <row r="14" spans="1:21" x14ac:dyDescent="0.2">
      <c r="A14" s="26" t="str">
        <f>Master!A17</f>
        <v>Hawaii</v>
      </c>
      <c r="B14" s="24" t="e">
        <f>IF(Master!#REF!="yes",TRUE,FALSE)</f>
        <v>#REF!</v>
      </c>
      <c r="C14" s="24" t="b">
        <f>IF(Master!F17="yes",TRUE,FALSE)</f>
        <v>1</v>
      </c>
      <c r="D14" s="24" t="e">
        <f>IF(Master!#REF!="yes",TRUE,FALSE)</f>
        <v>#REF!</v>
      </c>
      <c r="E14" s="24" t="b">
        <f>IF(Master!M17="yes",TRUE,FALSE)</f>
        <v>0</v>
      </c>
      <c r="F14" s="24" t="b">
        <f>IF(Master!N17="yes",TRUE,FALSE)</f>
        <v>1</v>
      </c>
      <c r="G14" s="24" t="e">
        <f>IF(Master!#REF!="yes",TRUE,FALSE)</f>
        <v>#REF!</v>
      </c>
      <c r="H14" s="24" t="b">
        <f>IF(Master!G17&gt;="18",TRUE,FALSE)</f>
        <v>1</v>
      </c>
      <c r="I14" s="24" t="e">
        <f>IF(Master!#REF!="yes",TRUE,FALSE)</f>
        <v>#REF!</v>
      </c>
      <c r="J14" s="24" t="b">
        <f>IF(Master!BD17="yes",FALSE,TRUE)</f>
        <v>0</v>
      </c>
      <c r="K14" s="24" t="b">
        <f>IF(Master!AO17="yes",TRUE,FALSE)</f>
        <v>0</v>
      </c>
      <c r="L14" s="24" t="b">
        <f>IF(Master!AP17="yes",TRUE,FALSE)</f>
        <v>1</v>
      </c>
      <c r="M14" s="24" t="e">
        <f>IF(Master!#REF!="yes",TRUE,FALSE)</f>
        <v>#REF!</v>
      </c>
      <c r="N14" s="24" t="b">
        <f>IF(Master!R17="yes",TRUE,FALSE)</f>
        <v>1</v>
      </c>
      <c r="O14" s="24" t="b">
        <f>IF(Master!AW17="NO",FALSE,TRUE)</f>
        <v>1</v>
      </c>
      <c r="P14" s="24" t="e">
        <f>IF(Master!#REF!="yes",TRUE,FALSE)</f>
        <v>#REF!</v>
      </c>
      <c r="Q14" s="24" t="b">
        <f>IF(Master!BB17="None",FALSE,TRUE)</f>
        <v>1</v>
      </c>
      <c r="R14" s="24">
        <f t="shared" si="0"/>
        <v>8</v>
      </c>
      <c r="S14" s="23">
        <f t="shared" si="1"/>
        <v>3</v>
      </c>
      <c r="T14" s="23">
        <f t="shared" si="2"/>
        <v>1</v>
      </c>
      <c r="U14" s="23">
        <f t="shared" si="3"/>
        <v>4</v>
      </c>
    </row>
    <row r="15" spans="1:21" x14ac:dyDescent="0.2">
      <c r="A15" s="26" t="str">
        <f>Master!A18</f>
        <v>Idaho</v>
      </c>
      <c r="B15" s="24" t="e">
        <f>IF(Master!#REF!="yes",TRUE,FALSE)</f>
        <v>#REF!</v>
      </c>
      <c r="C15" s="24" t="b">
        <f>IF(Master!F18="yes",TRUE,FALSE)</f>
        <v>1</v>
      </c>
      <c r="D15" s="24" t="e">
        <f>IF(Master!#REF!="yes",TRUE,FALSE)</f>
        <v>#REF!</v>
      </c>
      <c r="E15" s="24" t="b">
        <f>IF(Master!M18="yes",TRUE,FALSE)</f>
        <v>0</v>
      </c>
      <c r="F15" s="24" t="b">
        <f>IF(Master!N18="yes",TRUE,FALSE)</f>
        <v>1</v>
      </c>
      <c r="G15" s="24" t="e">
        <f>IF(Master!#REF!="yes",TRUE,FALSE)</f>
        <v>#REF!</v>
      </c>
      <c r="H15" s="24" t="b">
        <f>IF(Master!G18&gt;="18",TRUE,FALSE)</f>
        <v>1</v>
      </c>
      <c r="I15" s="24" t="e">
        <f>IF(Master!#REF!="yes",TRUE,FALSE)</f>
        <v>#REF!</v>
      </c>
      <c r="J15" s="24" t="b">
        <f>IF(Master!BD18="yes",FALSE,TRUE)</f>
        <v>1</v>
      </c>
      <c r="K15" s="24" t="b">
        <f>IF(Master!AO18="yes",TRUE,FALSE)</f>
        <v>0</v>
      </c>
      <c r="L15" s="24" t="b">
        <f>IF(Master!AP18="yes",TRUE,FALSE)</f>
        <v>1</v>
      </c>
      <c r="M15" s="24" t="e">
        <f>IF(Master!#REF!="yes",TRUE,FALSE)</f>
        <v>#REF!</v>
      </c>
      <c r="N15" s="24" t="b">
        <f>IF(Master!R18="yes",TRUE,FALSE)</f>
        <v>1</v>
      </c>
      <c r="O15" s="24" t="b">
        <f>IF(Master!AW18="NO",FALSE,TRUE)</f>
        <v>1</v>
      </c>
      <c r="P15" s="24" t="e">
        <f>IF(Master!#REF!="yes",TRUE,FALSE)</f>
        <v>#REF!</v>
      </c>
      <c r="Q15" s="24" t="b">
        <f>IF(Master!BB18="None",FALSE,TRUE)</f>
        <v>1</v>
      </c>
      <c r="R15" s="24">
        <f t="shared" si="0"/>
        <v>7</v>
      </c>
      <c r="S15" s="23">
        <f t="shared" si="1"/>
        <v>3</v>
      </c>
      <c r="T15" s="23">
        <f t="shared" si="2"/>
        <v>0</v>
      </c>
      <c r="U15" s="23">
        <f t="shared" si="3"/>
        <v>4</v>
      </c>
    </row>
    <row r="16" spans="1:21" x14ac:dyDescent="0.2">
      <c r="A16" s="26" t="str">
        <f>Master!A19</f>
        <v>Illinois</v>
      </c>
      <c r="B16" s="24" t="e">
        <f>IF(Master!#REF!="yes",TRUE,FALSE)</f>
        <v>#REF!</v>
      </c>
      <c r="C16" s="24" t="b">
        <f>IF(Master!F19="yes",TRUE,FALSE)</f>
        <v>1</v>
      </c>
      <c r="D16" s="24" t="e">
        <f>IF(Master!#REF!="yes",TRUE,FALSE)</f>
        <v>#REF!</v>
      </c>
      <c r="E16" s="24" t="b">
        <f>IF(Master!M19="yes",TRUE,FALSE)</f>
        <v>0</v>
      </c>
      <c r="F16" s="24" t="b">
        <f>IF(Master!N19="yes",TRUE,FALSE)</f>
        <v>1</v>
      </c>
      <c r="G16" s="24" t="e">
        <f>IF(Master!#REF!="yes",TRUE,FALSE)</f>
        <v>#REF!</v>
      </c>
      <c r="H16" s="24" t="b">
        <f>IF(Master!G19&gt;="18",TRUE,FALSE)</f>
        <v>1</v>
      </c>
      <c r="I16" s="24" t="e">
        <f>IF(Master!#REF!="yes",TRUE,FALSE)</f>
        <v>#REF!</v>
      </c>
      <c r="J16" s="24" t="b">
        <f>IF(Master!BD19="yes",FALSE,TRUE)</f>
        <v>1</v>
      </c>
      <c r="K16" s="24" t="b">
        <f>IF(Master!AO19="yes",TRUE,FALSE)</f>
        <v>1</v>
      </c>
      <c r="L16" s="24" t="b">
        <f>IF(Master!AP19="yes",TRUE,FALSE)</f>
        <v>0</v>
      </c>
      <c r="M16" s="24" t="e">
        <f>IF(Master!#REF!="yes",TRUE,FALSE)</f>
        <v>#REF!</v>
      </c>
      <c r="N16" s="24" t="b">
        <f>IF(Master!R19="yes",TRUE,FALSE)</f>
        <v>1</v>
      </c>
      <c r="O16" s="24" t="b">
        <f>IF(Master!AW19="NO",FALSE,TRUE)</f>
        <v>1</v>
      </c>
      <c r="P16" s="24" t="e">
        <f>IF(Master!#REF!="yes",TRUE,FALSE)</f>
        <v>#REF!</v>
      </c>
      <c r="Q16" s="24" t="b">
        <f>IF(Master!BB19="None",FALSE,TRUE)</f>
        <v>1</v>
      </c>
      <c r="R16" s="24">
        <f t="shared" si="0"/>
        <v>7</v>
      </c>
      <c r="S16" s="23">
        <f t="shared" si="1"/>
        <v>3</v>
      </c>
      <c r="T16" s="23">
        <f t="shared" si="2"/>
        <v>0</v>
      </c>
      <c r="U16" s="23">
        <f t="shared" si="3"/>
        <v>4</v>
      </c>
    </row>
    <row r="17" spans="1:21" x14ac:dyDescent="0.2">
      <c r="A17" s="26" t="str">
        <f>Master!A20</f>
        <v>Indiana</v>
      </c>
      <c r="B17" s="24" t="e">
        <f>IF(Master!#REF!="yes",TRUE,FALSE)</f>
        <v>#REF!</v>
      </c>
      <c r="C17" s="24" t="b">
        <f>IF(Master!F20="yes",TRUE,FALSE)</f>
        <v>0</v>
      </c>
      <c r="D17" s="24" t="e">
        <f>IF(Master!#REF!="yes",TRUE,FALSE)</f>
        <v>#REF!</v>
      </c>
      <c r="E17" s="24" t="b">
        <f>IF(Master!M20="yes",TRUE,FALSE)</f>
        <v>0</v>
      </c>
      <c r="F17" s="24" t="b">
        <f>IF(Master!N20="yes",TRUE,FALSE)</f>
        <v>1</v>
      </c>
      <c r="G17" s="24" t="e">
        <f>IF(Master!#REF!="yes",TRUE,FALSE)</f>
        <v>#REF!</v>
      </c>
      <c r="H17" s="24" t="b">
        <f>IF(Master!G20&gt;="18",TRUE,FALSE)</f>
        <v>1</v>
      </c>
      <c r="I17" s="24" t="e">
        <f>IF(Master!#REF!="yes",TRUE,FALSE)</f>
        <v>#REF!</v>
      </c>
      <c r="J17" s="24" t="b">
        <f>IF(Master!BD20="yes",FALSE,TRUE)</f>
        <v>1</v>
      </c>
      <c r="K17" s="24" t="b">
        <f>IF(Master!AO20="yes",TRUE,FALSE)</f>
        <v>0</v>
      </c>
      <c r="L17" s="24" t="b">
        <f>IF(Master!AP20="yes",TRUE,FALSE)</f>
        <v>1</v>
      </c>
      <c r="M17" s="24" t="e">
        <f>IF(Master!#REF!="yes",TRUE,FALSE)</f>
        <v>#REF!</v>
      </c>
      <c r="N17" s="24" t="b">
        <f>IF(Master!R20="yes",TRUE,FALSE)</f>
        <v>1</v>
      </c>
      <c r="O17" s="24" t="b">
        <f>IF(Master!AW20="NO",FALSE,TRUE)</f>
        <v>1</v>
      </c>
      <c r="P17" s="24" t="e">
        <f>IF(Master!#REF!="yes",TRUE,FALSE)</f>
        <v>#REF!</v>
      </c>
      <c r="Q17" s="24" t="b">
        <f>IF(Master!BB20="None",FALSE,TRUE)</f>
        <v>1</v>
      </c>
      <c r="R17" s="24">
        <f t="shared" si="0"/>
        <v>6</v>
      </c>
      <c r="S17" s="23">
        <f t="shared" si="1"/>
        <v>2</v>
      </c>
      <c r="T17" s="23">
        <f t="shared" si="2"/>
        <v>0</v>
      </c>
      <c r="U17" s="23">
        <f t="shared" si="3"/>
        <v>4</v>
      </c>
    </row>
    <row r="18" spans="1:21" x14ac:dyDescent="0.2">
      <c r="A18" s="26" t="str">
        <f>Master!A21</f>
        <v>Iowa</v>
      </c>
      <c r="B18" s="24" t="e">
        <f>IF(Master!#REF!="yes",TRUE,FALSE)</f>
        <v>#REF!</v>
      </c>
      <c r="C18" s="24" t="b">
        <f>IF(Master!F21="yes",TRUE,FALSE)</f>
        <v>0</v>
      </c>
      <c r="D18" s="24" t="e">
        <f>IF(Master!#REF!="yes",TRUE,FALSE)</f>
        <v>#REF!</v>
      </c>
      <c r="E18" s="24" t="b">
        <f>IF(Master!M21="yes",TRUE,FALSE)</f>
        <v>0</v>
      </c>
      <c r="F18" s="24" t="b">
        <f>IF(Master!N21="yes",TRUE,FALSE)</f>
        <v>1</v>
      </c>
      <c r="G18" s="24" t="e">
        <f>IF(Master!#REF!="yes",TRUE,FALSE)</f>
        <v>#REF!</v>
      </c>
      <c r="H18" s="24" t="b">
        <f>IF(Master!G21&gt;="18",TRUE,FALSE)</f>
        <v>1</v>
      </c>
      <c r="I18" s="24" t="e">
        <f>IF(Master!#REF!="yes",TRUE,FALSE)</f>
        <v>#REF!</v>
      </c>
      <c r="J18" s="24" t="b">
        <f>IF(Master!BD21="yes",FALSE,TRUE)</f>
        <v>1</v>
      </c>
      <c r="K18" s="24" t="b">
        <f>IF(Master!AO21="yes",TRUE,FALSE)</f>
        <v>0</v>
      </c>
      <c r="L18" s="24" t="b">
        <f>IF(Master!AP21="yes",TRUE,FALSE)</f>
        <v>1</v>
      </c>
      <c r="M18" s="24" t="e">
        <f>IF(Master!#REF!="yes",TRUE,FALSE)</f>
        <v>#REF!</v>
      </c>
      <c r="N18" s="24" t="b">
        <f>IF(Master!R21="yes",TRUE,FALSE)</f>
        <v>1</v>
      </c>
      <c r="O18" s="24" t="b">
        <f>IF(Master!AW21="NO",FALSE,TRUE)</f>
        <v>1</v>
      </c>
      <c r="P18" s="24" t="e">
        <f>IF(Master!#REF!="yes",TRUE,FALSE)</f>
        <v>#REF!</v>
      </c>
      <c r="Q18" s="24" t="b">
        <f>IF(Master!BB21="None",FALSE,TRUE)</f>
        <v>1</v>
      </c>
      <c r="R18" s="24">
        <f t="shared" si="0"/>
        <v>6</v>
      </c>
      <c r="S18" s="23">
        <f t="shared" si="1"/>
        <v>2</v>
      </c>
      <c r="T18" s="23">
        <f t="shared" si="2"/>
        <v>0</v>
      </c>
      <c r="U18" s="23">
        <f t="shared" si="3"/>
        <v>4</v>
      </c>
    </row>
    <row r="19" spans="1:21" x14ac:dyDescent="0.2">
      <c r="A19" s="26" t="str">
        <f>Master!A22</f>
        <v>Kansas</v>
      </c>
      <c r="B19" s="24" t="e">
        <f>IF(Master!#REF!="yes",TRUE,FALSE)</f>
        <v>#REF!</v>
      </c>
      <c r="C19" s="24" t="b">
        <f>IF(Master!F22="yes",TRUE,FALSE)</f>
        <v>0</v>
      </c>
      <c r="D19" s="24" t="e">
        <f>IF(Master!#REF!="yes",TRUE,FALSE)</f>
        <v>#REF!</v>
      </c>
      <c r="E19" s="24" t="b">
        <f>IF(Master!M22="yes",TRUE,FALSE)</f>
        <v>1</v>
      </c>
      <c r="F19" s="24" t="b">
        <f>IF(Master!N22="yes",TRUE,FALSE)</f>
        <v>1</v>
      </c>
      <c r="G19" s="24" t="e">
        <f>IF(Master!#REF!="yes",TRUE,FALSE)</f>
        <v>#REF!</v>
      </c>
      <c r="H19" s="24" t="b">
        <f>IF(Master!G22&gt;="18",TRUE,FALSE)</f>
        <v>1</v>
      </c>
      <c r="I19" s="24" t="e">
        <f>IF(Master!#REF!="yes",TRUE,FALSE)</f>
        <v>#REF!</v>
      </c>
      <c r="J19" s="24" t="b">
        <f>IF(Master!BD22="yes",FALSE,TRUE)</f>
        <v>0</v>
      </c>
      <c r="K19" s="24" t="b">
        <f>IF(Master!AO22="yes",TRUE,FALSE)</f>
        <v>1</v>
      </c>
      <c r="L19" s="24" t="b">
        <f>IF(Master!AP22="yes",TRUE,FALSE)</f>
        <v>0</v>
      </c>
      <c r="M19" s="24" t="e">
        <f>IF(Master!#REF!="yes",TRUE,FALSE)</f>
        <v>#REF!</v>
      </c>
      <c r="N19" s="24" t="b">
        <f>IF(Master!R22="yes",TRUE,FALSE)</f>
        <v>1</v>
      </c>
      <c r="O19" s="24" t="b">
        <f>IF(Master!AW22="NO",FALSE,TRUE)</f>
        <v>1</v>
      </c>
      <c r="P19" s="24" t="e">
        <f>IF(Master!#REF!="yes",TRUE,FALSE)</f>
        <v>#REF!</v>
      </c>
      <c r="Q19" s="24" t="b">
        <f>IF(Master!BB22="None",FALSE,TRUE)</f>
        <v>1</v>
      </c>
      <c r="R19" s="24">
        <f t="shared" si="0"/>
        <v>8</v>
      </c>
      <c r="S19" s="23">
        <f t="shared" si="1"/>
        <v>3</v>
      </c>
      <c r="T19" s="23">
        <f t="shared" si="2"/>
        <v>1</v>
      </c>
      <c r="U19" s="23">
        <f t="shared" si="3"/>
        <v>4</v>
      </c>
    </row>
    <row r="20" spans="1:21" x14ac:dyDescent="0.2">
      <c r="A20" s="26" t="str">
        <f>Master!A23</f>
        <v>Kentucky</v>
      </c>
      <c r="B20" s="24" t="e">
        <f>IF(Master!#REF!="yes",TRUE,FALSE)</f>
        <v>#REF!</v>
      </c>
      <c r="C20" s="24" t="b">
        <f>IF(Master!F23="yes",TRUE,FALSE)</f>
        <v>0</v>
      </c>
      <c r="D20" s="24" t="e">
        <f>IF(Master!#REF!="yes",TRUE,FALSE)</f>
        <v>#REF!</v>
      </c>
      <c r="E20" s="24" t="b">
        <f>IF(Master!M23="yes",TRUE,FALSE)</f>
        <v>0</v>
      </c>
      <c r="F20" s="24" t="b">
        <f>IF(Master!N23="yes",TRUE,FALSE)</f>
        <v>1</v>
      </c>
      <c r="G20" s="24" t="e">
        <f>IF(Master!#REF!="yes",TRUE,FALSE)</f>
        <v>#REF!</v>
      </c>
      <c r="H20" s="24" t="b">
        <f>IF(Master!G23&gt;="18",TRUE,FALSE)</f>
        <v>1</v>
      </c>
      <c r="I20" s="24" t="e">
        <f>IF(Master!#REF!="yes",TRUE,FALSE)</f>
        <v>#REF!</v>
      </c>
      <c r="J20" s="24" t="b">
        <f>IF(Master!BD23="yes",FALSE,TRUE)</f>
        <v>1</v>
      </c>
      <c r="K20" s="24" t="b">
        <f>IF(Master!AO23="yes",TRUE,FALSE)</f>
        <v>0</v>
      </c>
      <c r="L20" s="24" t="b">
        <f>IF(Master!AP23="yes",TRUE,FALSE)</f>
        <v>0</v>
      </c>
      <c r="M20" s="24" t="e">
        <f>IF(Master!#REF!="yes",TRUE,FALSE)</f>
        <v>#REF!</v>
      </c>
      <c r="N20" s="24" t="b">
        <f>IF(Master!R23="yes",TRUE,FALSE)</f>
        <v>1</v>
      </c>
      <c r="O20" s="24" t="b">
        <f>IF(Master!AW23="NO",FALSE,TRUE)</f>
        <v>1</v>
      </c>
      <c r="P20" s="24" t="e">
        <f>IF(Master!#REF!="yes",TRUE,FALSE)</f>
        <v>#REF!</v>
      </c>
      <c r="Q20" s="24" t="b">
        <f>IF(Master!BB23="None",FALSE,TRUE)</f>
        <v>0</v>
      </c>
      <c r="R20" s="24">
        <f t="shared" si="0"/>
        <v>4</v>
      </c>
      <c r="S20" s="23">
        <f t="shared" si="1"/>
        <v>2</v>
      </c>
      <c r="T20" s="23">
        <f t="shared" si="2"/>
        <v>0</v>
      </c>
      <c r="U20" s="23">
        <f t="shared" si="3"/>
        <v>2</v>
      </c>
    </row>
    <row r="21" spans="1:21" x14ac:dyDescent="0.2">
      <c r="A21" s="26" t="str">
        <f>Master!A24</f>
        <v>Louisiana</v>
      </c>
      <c r="B21" s="24" t="e">
        <f>IF(Master!#REF!="yes",TRUE,FALSE)</f>
        <v>#REF!</v>
      </c>
      <c r="C21" s="24" t="b">
        <f>IF(Master!F24="yes",TRUE,FALSE)</f>
        <v>0</v>
      </c>
      <c r="D21" s="24" t="e">
        <f>IF(Master!#REF!="yes",TRUE,FALSE)</f>
        <v>#REF!</v>
      </c>
      <c r="E21" s="24" t="b">
        <f>IF(Master!M24="yes",TRUE,FALSE)</f>
        <v>0</v>
      </c>
      <c r="F21" s="24" t="b">
        <f>IF(Master!N24="yes",TRUE,FALSE)</f>
        <v>1</v>
      </c>
      <c r="G21" s="24" t="e">
        <f>IF(Master!#REF!="yes",TRUE,FALSE)</f>
        <v>#REF!</v>
      </c>
      <c r="H21" s="24" t="b">
        <f>IF(Master!G24&gt;="18",TRUE,FALSE)</f>
        <v>1</v>
      </c>
      <c r="I21" s="24" t="e">
        <f>IF(Master!#REF!="yes",TRUE,FALSE)</f>
        <v>#REF!</v>
      </c>
      <c r="J21" s="24" t="b">
        <f>IF(Master!BD24="yes",FALSE,TRUE)</f>
        <v>1</v>
      </c>
      <c r="K21" s="24" t="b">
        <f>IF(Master!AO24="yes",TRUE,FALSE)</f>
        <v>0</v>
      </c>
      <c r="L21" s="24" t="b">
        <f>IF(Master!AP24="yes",TRUE,FALSE)</f>
        <v>1</v>
      </c>
      <c r="M21" s="24" t="e">
        <f>IF(Master!#REF!="yes",TRUE,FALSE)</f>
        <v>#REF!</v>
      </c>
      <c r="N21" s="24" t="b">
        <f>IF(Master!R24="yes",TRUE,FALSE)</f>
        <v>1</v>
      </c>
      <c r="O21" s="24" t="b">
        <f>IF(Master!AW24="NO",FALSE,TRUE)</f>
        <v>1</v>
      </c>
      <c r="P21" s="24" t="e">
        <f>IF(Master!#REF!="yes",TRUE,FALSE)</f>
        <v>#REF!</v>
      </c>
      <c r="Q21" s="24" t="b">
        <f>IF(Master!BB24="None",FALSE,TRUE)</f>
        <v>1</v>
      </c>
      <c r="R21" s="24">
        <f t="shared" si="0"/>
        <v>6</v>
      </c>
      <c r="S21" s="23">
        <f t="shared" si="1"/>
        <v>2</v>
      </c>
      <c r="T21" s="23">
        <f t="shared" si="2"/>
        <v>0</v>
      </c>
      <c r="U21" s="23">
        <f t="shared" si="3"/>
        <v>4</v>
      </c>
    </row>
    <row r="22" spans="1:21" x14ac:dyDescent="0.2">
      <c r="A22" s="26" t="str">
        <f>Master!A25</f>
        <v>Maine</v>
      </c>
      <c r="B22" s="24" t="e">
        <f>IF(Master!#REF!="yes",TRUE,FALSE)</f>
        <v>#REF!</v>
      </c>
      <c r="C22" s="24" t="b">
        <f>IF(Master!F25="yes",TRUE,FALSE)</f>
        <v>1</v>
      </c>
      <c r="D22" s="24" t="e">
        <f>IF(Master!#REF!="yes",TRUE,FALSE)</f>
        <v>#REF!</v>
      </c>
      <c r="E22" s="24" t="b">
        <f>IF(Master!M25="yes",TRUE,FALSE)</f>
        <v>0</v>
      </c>
      <c r="F22" s="24" t="b">
        <f>IF(Master!N25="yes",TRUE,FALSE)</f>
        <v>0</v>
      </c>
      <c r="G22" s="24" t="e">
        <f>IF(Master!#REF!="yes",TRUE,FALSE)</f>
        <v>#REF!</v>
      </c>
      <c r="H22" s="24" t="b">
        <f>IF(Master!G25&gt;="18",TRUE,FALSE)</f>
        <v>1</v>
      </c>
      <c r="I22" s="24" t="e">
        <f>IF(Master!#REF!="yes",TRUE,FALSE)</f>
        <v>#REF!</v>
      </c>
      <c r="J22" s="24" t="b">
        <f>IF(Master!BD25="yes",FALSE,TRUE)</f>
        <v>0</v>
      </c>
      <c r="K22" s="24" t="b">
        <f>IF(Master!AO25="yes",TRUE,FALSE)</f>
        <v>0</v>
      </c>
      <c r="L22" s="24" t="b">
        <f>IF(Master!AP25="yes",TRUE,FALSE)</f>
        <v>0</v>
      </c>
      <c r="M22" s="24" t="e">
        <f>IF(Master!#REF!="yes",TRUE,FALSE)</f>
        <v>#REF!</v>
      </c>
      <c r="N22" s="24" t="b">
        <f>IF(Master!R25="yes",TRUE,FALSE)</f>
        <v>1</v>
      </c>
      <c r="O22" s="24" t="b">
        <f>IF(Master!AW25="NO",FALSE,TRUE)</f>
        <v>1</v>
      </c>
      <c r="P22" s="24" t="e">
        <f>IF(Master!#REF!="yes",TRUE,FALSE)</f>
        <v>#REF!</v>
      </c>
      <c r="Q22" s="24" t="b">
        <f>IF(Master!BB25="None",FALSE,TRUE)</f>
        <v>1</v>
      </c>
      <c r="R22" s="24">
        <f t="shared" si="0"/>
        <v>6</v>
      </c>
      <c r="S22" s="23">
        <f t="shared" si="1"/>
        <v>2</v>
      </c>
      <c r="T22" s="23">
        <f t="shared" si="2"/>
        <v>1</v>
      </c>
      <c r="U22" s="23">
        <f t="shared" si="3"/>
        <v>3</v>
      </c>
    </row>
    <row r="23" spans="1:21" x14ac:dyDescent="0.2">
      <c r="A23" s="26" t="str">
        <f>Master!A26</f>
        <v>Maryland</v>
      </c>
      <c r="B23" s="24" t="e">
        <f>IF(Master!#REF!="yes",TRUE,FALSE)</f>
        <v>#REF!</v>
      </c>
      <c r="C23" s="24" t="b">
        <f>IF(Master!F26="yes",TRUE,FALSE)</f>
        <v>0</v>
      </c>
      <c r="D23" s="24" t="e">
        <f>IF(Master!#REF!="yes",TRUE,FALSE)</f>
        <v>#REF!</v>
      </c>
      <c r="E23" s="24" t="b">
        <f>IF(Master!M26="yes",TRUE,FALSE)</f>
        <v>0</v>
      </c>
      <c r="F23" s="24" t="b">
        <f>IF(Master!N26="yes",TRUE,FALSE)</f>
        <v>1</v>
      </c>
      <c r="G23" s="24" t="e">
        <f>IF(Master!#REF!="yes",TRUE,FALSE)</f>
        <v>#REF!</v>
      </c>
      <c r="H23" s="24" t="b">
        <f>IF(Master!G26&gt;="18",TRUE,FALSE)</f>
        <v>1</v>
      </c>
      <c r="I23" s="24" t="e">
        <f>IF(Master!#REF!="yes",TRUE,FALSE)</f>
        <v>#REF!</v>
      </c>
      <c r="J23" s="24" t="b">
        <f>IF(Master!BD26="yes",FALSE,TRUE)</f>
        <v>1</v>
      </c>
      <c r="K23" s="24" t="b">
        <f>IF(Master!AO26="yes",TRUE,FALSE)</f>
        <v>1</v>
      </c>
      <c r="L23" s="24" t="b">
        <f>IF(Master!AP26="yes",TRUE,FALSE)</f>
        <v>1</v>
      </c>
      <c r="M23" s="24" t="e">
        <f>IF(Master!#REF!="yes",TRUE,FALSE)</f>
        <v>#REF!</v>
      </c>
      <c r="N23" s="24" t="b">
        <f>IF(Master!R26="yes",TRUE,FALSE)</f>
        <v>1</v>
      </c>
      <c r="O23" s="24" t="b">
        <f>IF(Master!AW26="NO",FALSE,TRUE)</f>
        <v>1</v>
      </c>
      <c r="P23" s="24" t="e">
        <f>IF(Master!#REF!="yes",TRUE,FALSE)</f>
        <v>#REF!</v>
      </c>
      <c r="Q23" s="24" t="b">
        <f>IF(Master!BB26="None",FALSE,TRUE)</f>
        <v>1</v>
      </c>
      <c r="R23" s="24">
        <f t="shared" si="0"/>
        <v>7</v>
      </c>
      <c r="S23" s="23">
        <f t="shared" si="1"/>
        <v>2</v>
      </c>
      <c r="T23" s="23">
        <f t="shared" si="2"/>
        <v>0</v>
      </c>
      <c r="U23" s="23">
        <f t="shared" si="3"/>
        <v>5</v>
      </c>
    </row>
    <row r="24" spans="1:21" x14ac:dyDescent="0.2">
      <c r="A24" s="26" t="str">
        <f>Master!A27</f>
        <v>Massachusetts</v>
      </c>
      <c r="B24" s="24" t="e">
        <f>IF(Master!#REF!="yes",TRUE,FALSE)</f>
        <v>#REF!</v>
      </c>
      <c r="C24" s="24" t="b">
        <f>IF(Master!F27="yes",TRUE,FALSE)</f>
        <v>1</v>
      </c>
      <c r="D24" s="24" t="e">
        <f>IF(Master!#REF!="yes",TRUE,FALSE)</f>
        <v>#REF!</v>
      </c>
      <c r="E24" s="24" t="b">
        <f>IF(Master!M27="yes",TRUE,FALSE)</f>
        <v>0</v>
      </c>
      <c r="F24" s="24" t="b">
        <f>IF(Master!N27="yes",TRUE,FALSE)</f>
        <v>1</v>
      </c>
      <c r="G24" s="24" t="e">
        <f>IF(Master!#REF!="yes",TRUE,FALSE)</f>
        <v>#REF!</v>
      </c>
      <c r="H24" s="24" t="b">
        <f>IF(Master!G27&gt;="18",TRUE,FALSE)</f>
        <v>1</v>
      </c>
      <c r="I24" s="24" t="e">
        <f>IF(Master!#REF!="yes",TRUE,FALSE)</f>
        <v>#REF!</v>
      </c>
      <c r="J24" s="24" t="b">
        <f>IF(Master!BD27="yes",FALSE,TRUE)</f>
        <v>0</v>
      </c>
      <c r="K24" s="24" t="b">
        <f>IF(Master!AO27="yes",TRUE,FALSE)</f>
        <v>0</v>
      </c>
      <c r="L24" s="24" t="b">
        <f>IF(Master!AP27="yes",TRUE,FALSE)</f>
        <v>1</v>
      </c>
      <c r="M24" s="24" t="e">
        <f>IF(Master!#REF!="yes",TRUE,FALSE)</f>
        <v>#REF!</v>
      </c>
      <c r="N24" s="24" t="b">
        <f>IF(Master!R27="yes",TRUE,FALSE)</f>
        <v>1</v>
      </c>
      <c r="O24" s="24" t="b">
        <f>IF(Master!AW27="NO",FALSE,TRUE)</f>
        <v>1</v>
      </c>
      <c r="P24" s="24" t="e">
        <f>IF(Master!#REF!="yes",TRUE,FALSE)</f>
        <v>#REF!</v>
      </c>
      <c r="Q24" s="24" t="b">
        <f>IF(Master!BB27="None",FALSE,TRUE)</f>
        <v>1</v>
      </c>
      <c r="R24" s="24">
        <f t="shared" si="0"/>
        <v>8</v>
      </c>
      <c r="S24" s="23">
        <f t="shared" si="1"/>
        <v>3</v>
      </c>
      <c r="T24" s="23">
        <f t="shared" si="2"/>
        <v>1</v>
      </c>
      <c r="U24" s="23">
        <f t="shared" si="3"/>
        <v>4</v>
      </c>
    </row>
    <row r="25" spans="1:21" x14ac:dyDescent="0.2">
      <c r="A25" s="26" t="str">
        <f>Master!A28</f>
        <v>Michigan</v>
      </c>
      <c r="B25" s="24" t="e">
        <f>IF(Master!#REF!="yes",TRUE,FALSE)</f>
        <v>#REF!</v>
      </c>
      <c r="C25" s="24" t="b">
        <f>IF(Master!F28="yes",TRUE,FALSE)</f>
        <v>0</v>
      </c>
      <c r="D25" s="24" t="e">
        <f>IF(Master!#REF!="yes",TRUE,FALSE)</f>
        <v>#REF!</v>
      </c>
      <c r="E25" s="24" t="b">
        <f>IF(Master!M28="yes",TRUE,FALSE)</f>
        <v>0</v>
      </c>
      <c r="F25" s="24" t="b">
        <f>IF(Master!N28="yes",TRUE,FALSE)</f>
        <v>0</v>
      </c>
      <c r="G25" s="24" t="e">
        <f>IF(Master!#REF!="yes",TRUE,FALSE)</f>
        <v>#REF!</v>
      </c>
      <c r="H25" s="24" t="b">
        <f>IF(Master!G28&gt;="18",TRUE,FALSE)</f>
        <v>1</v>
      </c>
      <c r="I25" s="24" t="e">
        <f>IF(Master!#REF!="yes",TRUE,FALSE)</f>
        <v>#REF!</v>
      </c>
      <c r="J25" s="24" t="b">
        <f>IF(Master!BD28="yes",FALSE,TRUE)</f>
        <v>1</v>
      </c>
      <c r="K25" s="24" t="b">
        <f>IF(Master!AO28="yes",TRUE,FALSE)</f>
        <v>0</v>
      </c>
      <c r="L25" s="24" t="b">
        <f>IF(Master!AP28="yes",TRUE,FALSE)</f>
        <v>1</v>
      </c>
      <c r="M25" s="24" t="e">
        <f>IF(Master!#REF!="yes",TRUE,FALSE)</f>
        <v>#REF!</v>
      </c>
      <c r="N25" s="24" t="b">
        <f>IF(Master!R28="yes",TRUE,FALSE)</f>
        <v>1</v>
      </c>
      <c r="O25" s="24" t="b">
        <f>IF(Master!AW28="NO",FALSE,TRUE)</f>
        <v>1</v>
      </c>
      <c r="P25" s="24" t="e">
        <f>IF(Master!#REF!="yes",TRUE,FALSE)</f>
        <v>#REF!</v>
      </c>
      <c r="Q25" s="24" t="b">
        <f>IF(Master!BB28="None",FALSE,TRUE)</f>
        <v>0</v>
      </c>
      <c r="R25" s="24">
        <f t="shared" si="0"/>
        <v>4</v>
      </c>
      <c r="S25" s="23">
        <f t="shared" si="1"/>
        <v>1</v>
      </c>
      <c r="T25" s="23">
        <f t="shared" si="2"/>
        <v>0</v>
      </c>
      <c r="U25" s="23">
        <f t="shared" si="3"/>
        <v>3</v>
      </c>
    </row>
    <row r="26" spans="1:21" x14ac:dyDescent="0.2">
      <c r="A26" s="26" t="str">
        <f>Master!A29</f>
        <v>Minnesota</v>
      </c>
      <c r="B26" s="24" t="e">
        <f>IF(Master!#REF!="yes",TRUE,FALSE)</f>
        <v>#REF!</v>
      </c>
      <c r="C26" s="24" t="b">
        <f>IF(Master!F29="yes",TRUE,FALSE)</f>
        <v>1</v>
      </c>
      <c r="D26" s="24" t="e">
        <f>IF(Master!#REF!="yes",TRUE,FALSE)</f>
        <v>#REF!</v>
      </c>
      <c r="E26" s="24" t="b">
        <f>IF(Master!M29="yes",TRUE,FALSE)</f>
        <v>0</v>
      </c>
      <c r="F26" s="24" t="b">
        <f>IF(Master!N29="yes",TRUE,FALSE)</f>
        <v>1</v>
      </c>
      <c r="G26" s="24" t="e">
        <f>IF(Master!#REF!="yes",TRUE,FALSE)</f>
        <v>#REF!</v>
      </c>
      <c r="H26" s="24" t="b">
        <f>IF(Master!G29&gt;="18",TRUE,FALSE)</f>
        <v>1</v>
      </c>
      <c r="I26" s="24" t="e">
        <f>IF(Master!#REF!="yes",TRUE,FALSE)</f>
        <v>#REF!</v>
      </c>
      <c r="J26" s="24" t="b">
        <f>IF(Master!BD29="yes",FALSE,TRUE)</f>
        <v>1</v>
      </c>
      <c r="K26" s="24" t="b">
        <f>IF(Master!AO29="yes",TRUE,FALSE)</f>
        <v>1</v>
      </c>
      <c r="L26" s="24" t="b">
        <f>IF(Master!AP29="yes",TRUE,FALSE)</f>
        <v>1</v>
      </c>
      <c r="M26" s="24" t="e">
        <f>IF(Master!#REF!="yes",TRUE,FALSE)</f>
        <v>#REF!</v>
      </c>
      <c r="N26" s="24" t="b">
        <f>IF(Master!R29="yes",TRUE,FALSE)</f>
        <v>1</v>
      </c>
      <c r="O26" s="24" t="b">
        <f>IF(Master!AW29="NO",FALSE,TRUE)</f>
        <v>1</v>
      </c>
      <c r="P26" s="24" t="e">
        <f>IF(Master!#REF!="yes",TRUE,FALSE)</f>
        <v>#REF!</v>
      </c>
      <c r="Q26" s="24" t="b">
        <f>IF(Master!BB29="None",FALSE,TRUE)</f>
        <v>1</v>
      </c>
      <c r="R26" s="24">
        <f t="shared" si="0"/>
        <v>8</v>
      </c>
      <c r="S26" s="23">
        <f t="shared" si="1"/>
        <v>3</v>
      </c>
      <c r="T26" s="23">
        <f t="shared" si="2"/>
        <v>0</v>
      </c>
      <c r="U26" s="23">
        <f t="shared" si="3"/>
        <v>5</v>
      </c>
    </row>
    <row r="27" spans="1:21" x14ac:dyDescent="0.2">
      <c r="A27" s="26" t="str">
        <f>Master!A30</f>
        <v>Mississippi</v>
      </c>
      <c r="B27" s="24" t="e">
        <f>IF(Master!#REF!="yes",TRUE,FALSE)</f>
        <v>#REF!</v>
      </c>
      <c r="C27" s="24" t="b">
        <f>IF(Master!F30="yes",TRUE,FALSE)</f>
        <v>0</v>
      </c>
      <c r="D27" s="24" t="e">
        <f>IF(Master!#REF!="yes",TRUE,FALSE)</f>
        <v>#REF!</v>
      </c>
      <c r="E27" s="24" t="b">
        <f>IF(Master!M30="yes",TRUE,FALSE)</f>
        <v>0</v>
      </c>
      <c r="F27" s="24" t="b">
        <f>IF(Master!N30="yes",TRUE,FALSE)</f>
        <v>1</v>
      </c>
      <c r="G27" s="24" t="e">
        <f>IF(Master!#REF!="yes",TRUE,FALSE)</f>
        <v>#REF!</v>
      </c>
      <c r="H27" s="24" t="b">
        <f>IF(Master!G30&gt;="18",TRUE,FALSE)</f>
        <v>1</v>
      </c>
      <c r="I27" s="24" t="e">
        <f>IF(Master!#REF!="yes",TRUE,FALSE)</f>
        <v>#REF!</v>
      </c>
      <c r="J27" s="24" t="b">
        <f>IF(Master!BD30="yes",FALSE,TRUE)</f>
        <v>1</v>
      </c>
      <c r="K27" s="24" t="b">
        <f>IF(Master!AO30="yes",TRUE,FALSE)</f>
        <v>0</v>
      </c>
      <c r="L27" s="24" t="b">
        <f>IF(Master!AP30="yes",TRUE,FALSE)</f>
        <v>1</v>
      </c>
      <c r="M27" s="24" t="e">
        <f>IF(Master!#REF!="yes",TRUE,FALSE)</f>
        <v>#REF!</v>
      </c>
      <c r="N27" s="24" t="b">
        <f>IF(Master!R30="yes",TRUE,FALSE)</f>
        <v>1</v>
      </c>
      <c r="O27" s="24" t="b">
        <f>IF(Master!AW30="NO",FALSE,TRUE)</f>
        <v>0</v>
      </c>
      <c r="P27" s="24" t="e">
        <f>IF(Master!#REF!="yes",TRUE,FALSE)</f>
        <v>#REF!</v>
      </c>
      <c r="Q27" s="24" t="b">
        <f>IF(Master!BB30="None",FALSE,TRUE)</f>
        <v>0</v>
      </c>
      <c r="R27" s="24">
        <f t="shared" si="0"/>
        <v>4</v>
      </c>
      <c r="S27" s="23">
        <f t="shared" si="1"/>
        <v>2</v>
      </c>
      <c r="T27" s="23">
        <f t="shared" si="2"/>
        <v>0</v>
      </c>
      <c r="U27" s="23">
        <f t="shared" si="3"/>
        <v>2</v>
      </c>
    </row>
    <row r="28" spans="1:21" x14ac:dyDescent="0.2">
      <c r="A28" s="26" t="str">
        <f>Master!A31</f>
        <v>Missouri</v>
      </c>
      <c r="B28" s="24" t="e">
        <f>IF(Master!#REF!="yes",TRUE,FALSE)</f>
        <v>#REF!</v>
      </c>
      <c r="C28" s="24" t="b">
        <f>IF(Master!F31="yes",TRUE,FALSE)</f>
        <v>0</v>
      </c>
      <c r="D28" s="24" t="e">
        <f>IF(Master!#REF!="yes",TRUE,FALSE)</f>
        <v>#REF!</v>
      </c>
      <c r="E28" s="24" t="b">
        <f>IF(Master!M31="yes",TRUE,FALSE)</f>
        <v>1</v>
      </c>
      <c r="F28" s="24" t="b">
        <f>IF(Master!N31="yes",TRUE,FALSE)</f>
        <v>1</v>
      </c>
      <c r="G28" s="24" t="e">
        <f>IF(Master!#REF!="yes",TRUE,FALSE)</f>
        <v>#REF!</v>
      </c>
      <c r="H28" s="24" t="b">
        <f>IF(Master!G31&gt;="18",TRUE,FALSE)</f>
        <v>1</v>
      </c>
      <c r="I28" s="24" t="e">
        <f>IF(Master!#REF!="yes",TRUE,FALSE)</f>
        <v>#REF!</v>
      </c>
      <c r="J28" s="24" t="b">
        <f>IF(Master!BD31="yes",FALSE,TRUE)</f>
        <v>1</v>
      </c>
      <c r="K28" s="24" t="b">
        <f>IF(Master!AO31="yes",TRUE,FALSE)</f>
        <v>1</v>
      </c>
      <c r="L28" s="24" t="b">
        <f>IF(Master!AP31="yes",TRUE,FALSE)</f>
        <v>0</v>
      </c>
      <c r="M28" s="24" t="e">
        <f>IF(Master!#REF!="yes",TRUE,FALSE)</f>
        <v>#REF!</v>
      </c>
      <c r="N28" s="24" t="b">
        <f>IF(Master!R31="yes",TRUE,FALSE)</f>
        <v>1</v>
      </c>
      <c r="O28" s="24" t="b">
        <f>IF(Master!AW31="NO",FALSE,TRUE)</f>
        <v>1</v>
      </c>
      <c r="P28" s="24" t="e">
        <f>IF(Master!#REF!="yes",TRUE,FALSE)</f>
        <v>#REF!</v>
      </c>
      <c r="Q28" s="24" t="b">
        <f>IF(Master!BB31="None",FALSE,TRUE)</f>
        <v>1</v>
      </c>
      <c r="R28" s="24">
        <f t="shared" si="0"/>
        <v>7</v>
      </c>
      <c r="S28" s="23">
        <f t="shared" si="1"/>
        <v>3</v>
      </c>
      <c r="T28" s="23">
        <f t="shared" si="2"/>
        <v>0</v>
      </c>
      <c r="U28" s="23">
        <f t="shared" si="3"/>
        <v>4</v>
      </c>
    </row>
    <row r="29" spans="1:21" x14ac:dyDescent="0.2">
      <c r="A29" s="26" t="str">
        <f>Master!A32</f>
        <v>Montana</v>
      </c>
      <c r="B29" s="24" t="e">
        <f>IF(Master!#REF!="yes",TRUE,FALSE)</f>
        <v>#REF!</v>
      </c>
      <c r="C29" s="24" t="b">
        <f>IF(Master!F32="yes",TRUE,FALSE)</f>
        <v>0</v>
      </c>
      <c r="D29" s="24" t="e">
        <f>IF(Master!#REF!="yes",TRUE,FALSE)</f>
        <v>#REF!</v>
      </c>
      <c r="E29" s="24" t="b">
        <f>IF(Master!M32="yes",TRUE,FALSE)</f>
        <v>0</v>
      </c>
      <c r="F29" s="24" t="b">
        <f>IF(Master!N32="yes",TRUE,FALSE)</f>
        <v>1</v>
      </c>
      <c r="G29" s="24" t="e">
        <f>IF(Master!#REF!="yes",TRUE,FALSE)</f>
        <v>#REF!</v>
      </c>
      <c r="H29" s="24" t="b">
        <f>IF(Master!G32&gt;="18",TRUE,FALSE)</f>
        <v>1</v>
      </c>
      <c r="I29" s="24" t="e">
        <f>IF(Master!#REF!="yes",TRUE,FALSE)</f>
        <v>#REF!</v>
      </c>
      <c r="J29" s="24" t="b">
        <f>IF(Master!BD32="yes",FALSE,TRUE)</f>
        <v>0</v>
      </c>
      <c r="K29" s="24" t="b">
        <f>IF(Master!AO32="yes",TRUE,FALSE)</f>
        <v>1</v>
      </c>
      <c r="L29" s="24" t="b">
        <f>IF(Master!AP32="yes",TRUE,FALSE)</f>
        <v>0</v>
      </c>
      <c r="M29" s="24" t="e">
        <f>IF(Master!#REF!="yes",TRUE,FALSE)</f>
        <v>#REF!</v>
      </c>
      <c r="N29" s="24" t="b">
        <f>IF(Master!R32="yes",TRUE,FALSE)</f>
        <v>1</v>
      </c>
      <c r="O29" s="24" t="b">
        <f>IF(Master!AW32="NO",FALSE,TRUE)</f>
        <v>1</v>
      </c>
      <c r="P29" s="24" t="e">
        <f>IF(Master!#REF!="yes",TRUE,FALSE)</f>
        <v>#REF!</v>
      </c>
      <c r="Q29" s="24" t="b">
        <f>IF(Master!BB32="None",FALSE,TRUE)</f>
        <v>1</v>
      </c>
      <c r="R29" s="24">
        <f t="shared" si="0"/>
        <v>7</v>
      </c>
      <c r="S29" s="23">
        <f t="shared" si="1"/>
        <v>2</v>
      </c>
      <c r="T29" s="23">
        <f t="shared" si="2"/>
        <v>1</v>
      </c>
      <c r="U29" s="23">
        <f t="shared" si="3"/>
        <v>4</v>
      </c>
    </row>
    <row r="30" spans="1:21" x14ac:dyDescent="0.2">
      <c r="A30" s="26" t="str">
        <f>Master!A33</f>
        <v>Nebraska</v>
      </c>
      <c r="B30" s="24" t="e">
        <f>IF(Master!#REF!="yes",TRUE,FALSE)</f>
        <v>#REF!</v>
      </c>
      <c r="C30" s="24" t="b">
        <f>IF(Master!F33="yes",TRUE,FALSE)</f>
        <v>0</v>
      </c>
      <c r="D30" s="24" t="e">
        <f>IF(Master!#REF!="yes",TRUE,FALSE)</f>
        <v>#REF!</v>
      </c>
      <c r="E30" s="24" t="b">
        <f>IF(Master!M33="yes",TRUE,FALSE)</f>
        <v>0</v>
      </c>
      <c r="F30" s="24" t="b">
        <f>IF(Master!N33="yes",TRUE,FALSE)</f>
        <v>1</v>
      </c>
      <c r="G30" s="24" t="e">
        <f>IF(Master!#REF!="yes",TRUE,FALSE)</f>
        <v>#REF!</v>
      </c>
      <c r="H30" s="24" t="b">
        <f>IF(Master!G33&gt;="18",TRUE,FALSE)</f>
        <v>1</v>
      </c>
      <c r="I30" s="24" t="e">
        <f>IF(Master!#REF!="yes",TRUE,FALSE)</f>
        <v>#REF!</v>
      </c>
      <c r="J30" s="24" t="b">
        <f>IF(Master!BD33="yes",FALSE,TRUE)</f>
        <v>1</v>
      </c>
      <c r="K30" s="24" t="b">
        <f>IF(Master!AO33="yes",TRUE,FALSE)</f>
        <v>0</v>
      </c>
      <c r="L30" s="24" t="b">
        <f>IF(Master!AP33="yes",TRUE,FALSE)</f>
        <v>0</v>
      </c>
      <c r="M30" s="24" t="e">
        <f>IF(Master!#REF!="yes",TRUE,FALSE)</f>
        <v>#REF!</v>
      </c>
      <c r="N30" s="24" t="b">
        <f>IF(Master!R33="yes",TRUE,FALSE)</f>
        <v>1</v>
      </c>
      <c r="O30" s="24" t="b">
        <f>IF(Master!AW33="NO",FALSE,TRUE)</f>
        <v>1</v>
      </c>
      <c r="P30" s="24" t="e">
        <f>IF(Master!#REF!="yes",TRUE,FALSE)</f>
        <v>#REF!</v>
      </c>
      <c r="Q30" s="24" t="b">
        <f>IF(Master!BB33="None",FALSE,TRUE)</f>
        <v>1</v>
      </c>
      <c r="R30" s="24">
        <f t="shared" si="0"/>
        <v>5</v>
      </c>
      <c r="S30" s="23">
        <f t="shared" si="1"/>
        <v>2</v>
      </c>
      <c r="T30" s="23">
        <f t="shared" si="2"/>
        <v>0</v>
      </c>
      <c r="U30" s="23">
        <f t="shared" si="3"/>
        <v>3</v>
      </c>
    </row>
    <row r="31" spans="1:21" x14ac:dyDescent="0.2">
      <c r="A31" s="26" t="str">
        <f>Master!A34</f>
        <v>Nevada</v>
      </c>
      <c r="B31" s="24" t="e">
        <f>IF(Master!#REF!="yes",TRUE,FALSE)</f>
        <v>#REF!</v>
      </c>
      <c r="C31" s="24" t="b">
        <f>IF(Master!F34="yes",TRUE,FALSE)</f>
        <v>1</v>
      </c>
      <c r="D31" s="24" t="e">
        <f>IF(Master!#REF!="yes",TRUE,FALSE)</f>
        <v>#REF!</v>
      </c>
      <c r="E31" s="24" t="b">
        <f>IF(Master!M34="yes",TRUE,FALSE)</f>
        <v>0</v>
      </c>
      <c r="F31" s="24" t="b">
        <f>IF(Master!N34="yes",TRUE,FALSE)</f>
        <v>0</v>
      </c>
      <c r="G31" s="24" t="e">
        <f>IF(Master!#REF!="yes",TRUE,FALSE)</f>
        <v>#REF!</v>
      </c>
      <c r="H31" s="24" t="b">
        <f>IF(Master!G34&gt;="18",TRUE,FALSE)</f>
        <v>1</v>
      </c>
      <c r="I31" s="24" t="e">
        <f>IF(Master!#REF!="yes",TRUE,FALSE)</f>
        <v>#REF!</v>
      </c>
      <c r="J31" s="24" t="b">
        <f>IF(Master!BD34="yes",FALSE,TRUE)</f>
        <v>1</v>
      </c>
      <c r="K31" s="24" t="b">
        <f>IF(Master!AO34="yes",TRUE,FALSE)</f>
        <v>0</v>
      </c>
      <c r="L31" s="24" t="b">
        <f>IF(Master!AP34="yes",TRUE,FALSE)</f>
        <v>0</v>
      </c>
      <c r="M31" s="24" t="e">
        <f>IF(Master!#REF!="yes",TRUE,FALSE)</f>
        <v>#REF!</v>
      </c>
      <c r="N31" s="24" t="b">
        <f>IF(Master!R34="yes",TRUE,FALSE)</f>
        <v>1</v>
      </c>
      <c r="O31" s="24" t="b">
        <f>IF(Master!AW34="NO",FALSE,TRUE)</f>
        <v>1</v>
      </c>
      <c r="P31" s="24" t="e">
        <f>IF(Master!#REF!="yes",TRUE,FALSE)</f>
        <v>#REF!</v>
      </c>
      <c r="Q31" s="24" t="b">
        <f>IF(Master!BB34="None",FALSE,TRUE)</f>
        <v>1</v>
      </c>
      <c r="R31" s="24">
        <f t="shared" si="0"/>
        <v>5</v>
      </c>
      <c r="S31" s="23">
        <f t="shared" si="1"/>
        <v>2</v>
      </c>
      <c r="T31" s="23">
        <f t="shared" si="2"/>
        <v>0</v>
      </c>
      <c r="U31" s="23">
        <f t="shared" si="3"/>
        <v>3</v>
      </c>
    </row>
    <row r="32" spans="1:21" x14ac:dyDescent="0.2">
      <c r="A32" s="26" t="str">
        <f>Master!A35</f>
        <v>New Hampshire</v>
      </c>
      <c r="B32" s="24" t="e">
        <f>IF(Master!#REF!="yes",TRUE,FALSE)</f>
        <v>#REF!</v>
      </c>
      <c r="C32" s="24" t="b">
        <f>IF(Master!F35="yes",TRUE,FALSE)</f>
        <v>1</v>
      </c>
      <c r="D32" s="24" t="e">
        <f>IF(Master!#REF!="yes",TRUE,FALSE)</f>
        <v>#REF!</v>
      </c>
      <c r="E32" s="24" t="b">
        <f>IF(Master!M35="yes",TRUE,FALSE)</f>
        <v>1</v>
      </c>
      <c r="F32" s="24" t="b">
        <f>IF(Master!N35="yes",TRUE,FALSE)</f>
        <v>0</v>
      </c>
      <c r="G32" s="24" t="e">
        <f>IF(Master!#REF!="yes",TRUE,FALSE)</f>
        <v>#REF!</v>
      </c>
      <c r="H32" s="24" t="b">
        <f>IF(Master!G35&gt;="18",TRUE,FALSE)</f>
        <v>1</v>
      </c>
      <c r="I32" s="24" t="e">
        <f>IF(Master!#REF!="yes",TRUE,FALSE)</f>
        <v>#REF!</v>
      </c>
      <c r="J32" s="24" t="b">
        <f>IF(Master!BD35="yes",FALSE,TRUE)</f>
        <v>0</v>
      </c>
      <c r="K32" s="24" t="b">
        <f>IF(Master!AO35="yes",TRUE,FALSE)</f>
        <v>0</v>
      </c>
      <c r="L32" s="24" t="b">
        <f>IF(Master!AP35="yes",TRUE,FALSE)</f>
        <v>1</v>
      </c>
      <c r="M32" s="24" t="e">
        <f>IF(Master!#REF!="yes",TRUE,FALSE)</f>
        <v>#REF!</v>
      </c>
      <c r="N32" s="24" t="b">
        <f>IF(Master!R35="yes",TRUE,FALSE)</f>
        <v>1</v>
      </c>
      <c r="O32" s="24" t="b">
        <f>IF(Master!AW35="NO",FALSE,TRUE)</f>
        <v>1</v>
      </c>
      <c r="P32" s="24" t="e">
        <f>IF(Master!#REF!="yes",TRUE,FALSE)</f>
        <v>#REF!</v>
      </c>
      <c r="Q32" s="24" t="b">
        <f>IF(Master!BB35="None",FALSE,TRUE)</f>
        <v>1</v>
      </c>
      <c r="R32" s="24">
        <f t="shared" si="0"/>
        <v>8</v>
      </c>
      <c r="S32" s="23">
        <f t="shared" si="1"/>
        <v>3</v>
      </c>
      <c r="T32" s="23">
        <f t="shared" si="2"/>
        <v>1</v>
      </c>
      <c r="U32" s="23">
        <f t="shared" si="3"/>
        <v>4</v>
      </c>
    </row>
    <row r="33" spans="1:21" x14ac:dyDescent="0.2">
      <c r="A33" s="26" t="str">
        <f>Master!A36</f>
        <v>New Jersey</v>
      </c>
      <c r="B33" s="24" t="e">
        <f>IF(Master!#REF!="yes",TRUE,FALSE)</f>
        <v>#REF!</v>
      </c>
      <c r="C33" s="24" t="b">
        <f>IF(Master!F36="yes",TRUE,FALSE)</f>
        <v>0</v>
      </c>
      <c r="D33" s="24" t="e">
        <f>IF(Master!#REF!="yes",TRUE,FALSE)</f>
        <v>#REF!</v>
      </c>
      <c r="E33" s="24" t="b">
        <f>IF(Master!M36="yes",TRUE,FALSE)</f>
        <v>0</v>
      </c>
      <c r="F33" s="24" t="b">
        <f>IF(Master!N36="yes",TRUE,FALSE)</f>
        <v>0</v>
      </c>
      <c r="G33" s="24" t="e">
        <f>IF(Master!#REF!="yes",TRUE,FALSE)</f>
        <v>#REF!</v>
      </c>
      <c r="H33" s="24" t="b">
        <f>IF(Master!G36&gt;="18",TRUE,FALSE)</f>
        <v>1</v>
      </c>
      <c r="I33" s="24" t="e">
        <f>IF(Master!#REF!="yes",TRUE,FALSE)</f>
        <v>#REF!</v>
      </c>
      <c r="J33" s="24" t="b">
        <f>IF(Master!BD36="yes",FALSE,TRUE)</f>
        <v>0</v>
      </c>
      <c r="K33" s="24" t="b">
        <f>IF(Master!AO36="yes",TRUE,FALSE)</f>
        <v>0</v>
      </c>
      <c r="L33" s="24" t="b">
        <f>IF(Master!AP36="yes",TRUE,FALSE)</f>
        <v>0</v>
      </c>
      <c r="M33" s="24" t="e">
        <f>IF(Master!#REF!="yes",TRUE,FALSE)</f>
        <v>#REF!</v>
      </c>
      <c r="N33" s="24" t="b">
        <f>IF(Master!R36="yes",TRUE,FALSE)</f>
        <v>1</v>
      </c>
      <c r="O33" s="24" t="b">
        <f>IF(Master!AW36="NO",FALSE,TRUE)</f>
        <v>1</v>
      </c>
      <c r="P33" s="24" t="e">
        <f>IF(Master!#REF!="yes",TRUE,FALSE)</f>
        <v>#REF!</v>
      </c>
      <c r="Q33" s="24" t="b">
        <f>IF(Master!BB36="None",FALSE,TRUE)</f>
        <v>1</v>
      </c>
      <c r="R33" s="24">
        <f t="shared" si="0"/>
        <v>5</v>
      </c>
      <c r="S33" s="23">
        <f t="shared" si="1"/>
        <v>1</v>
      </c>
      <c r="T33" s="23">
        <f t="shared" si="2"/>
        <v>1</v>
      </c>
      <c r="U33" s="23">
        <f t="shared" si="3"/>
        <v>3</v>
      </c>
    </row>
    <row r="34" spans="1:21" x14ac:dyDescent="0.2">
      <c r="A34" s="26" t="str">
        <f>Master!A37</f>
        <v>New Mexico</v>
      </c>
      <c r="B34" s="24" t="e">
        <f>IF(Master!#REF!="yes",TRUE,FALSE)</f>
        <v>#REF!</v>
      </c>
      <c r="C34" s="24" t="b">
        <f>IF(Master!F37="yes",TRUE,FALSE)</f>
        <v>0</v>
      </c>
      <c r="D34" s="24" t="e">
        <f>IF(Master!#REF!="yes",TRUE,FALSE)</f>
        <v>#REF!</v>
      </c>
      <c r="E34" s="24" t="b">
        <f>IF(Master!M37="yes",TRUE,FALSE)</f>
        <v>0</v>
      </c>
      <c r="F34" s="24" t="b">
        <f>IF(Master!N37="yes",TRUE,FALSE)</f>
        <v>1</v>
      </c>
      <c r="G34" s="24" t="e">
        <f>IF(Master!#REF!="yes",TRUE,FALSE)</f>
        <v>#REF!</v>
      </c>
      <c r="H34" s="24" t="b">
        <f>IF(Master!G37&gt;="18",TRUE,FALSE)</f>
        <v>1</v>
      </c>
      <c r="I34" s="24" t="e">
        <f>IF(Master!#REF!="yes",TRUE,FALSE)</f>
        <v>#REF!</v>
      </c>
      <c r="J34" s="24" t="b">
        <f>IF(Master!BD37="yes",FALSE,TRUE)</f>
        <v>0</v>
      </c>
      <c r="K34" s="24" t="b">
        <f>IF(Master!AO37="yes",TRUE,FALSE)</f>
        <v>1</v>
      </c>
      <c r="L34" s="24" t="b">
        <f>IF(Master!AP37="yes",TRUE,FALSE)</f>
        <v>1</v>
      </c>
      <c r="M34" s="24" t="e">
        <f>IF(Master!#REF!="yes",TRUE,FALSE)</f>
        <v>#REF!</v>
      </c>
      <c r="N34" s="24" t="b">
        <f>IF(Master!R37="yes",TRUE,FALSE)</f>
        <v>1</v>
      </c>
      <c r="O34" s="24" t="b">
        <f>IF(Master!AW37="NO",FALSE,TRUE)</f>
        <v>1</v>
      </c>
      <c r="P34" s="24" t="e">
        <f>IF(Master!#REF!="yes",TRUE,FALSE)</f>
        <v>#REF!</v>
      </c>
      <c r="Q34" s="24" t="b">
        <f>IF(Master!BB37="None",FALSE,TRUE)</f>
        <v>1</v>
      </c>
      <c r="R34" s="24">
        <f t="shared" si="0"/>
        <v>8</v>
      </c>
      <c r="S34" s="23">
        <f t="shared" si="1"/>
        <v>2</v>
      </c>
      <c r="T34" s="23">
        <f t="shared" si="2"/>
        <v>1</v>
      </c>
      <c r="U34" s="23">
        <f t="shared" si="3"/>
        <v>5</v>
      </c>
    </row>
    <row r="35" spans="1:21" x14ac:dyDescent="0.2">
      <c r="A35" s="26" t="str">
        <f>Master!A38</f>
        <v>New York</v>
      </c>
      <c r="B35" s="24" t="e">
        <f>IF(Master!#REF!="yes",TRUE,FALSE)</f>
        <v>#REF!</v>
      </c>
      <c r="C35" s="24" t="b">
        <f>IF(Master!F38="yes",TRUE,FALSE)</f>
        <v>0</v>
      </c>
      <c r="D35" s="24" t="e">
        <f>IF(Master!#REF!="yes",TRUE,FALSE)</f>
        <v>#REF!</v>
      </c>
      <c r="E35" s="24" t="b">
        <f>IF(Master!M38="yes",TRUE,FALSE)</f>
        <v>1</v>
      </c>
      <c r="F35" s="24" t="b">
        <f>IF(Master!N38="yes",TRUE,FALSE)</f>
        <v>1</v>
      </c>
      <c r="G35" s="24" t="e">
        <f>IF(Master!#REF!="yes",TRUE,FALSE)</f>
        <v>#REF!</v>
      </c>
      <c r="H35" s="24" t="b">
        <f>IF(Master!G38&gt;="18",TRUE,FALSE)</f>
        <v>1</v>
      </c>
      <c r="I35" s="24" t="e">
        <f>IF(Master!#REF!="yes",TRUE,FALSE)</f>
        <v>#REF!</v>
      </c>
      <c r="J35" s="24" t="b">
        <f>IF(Master!BD38="yes",FALSE,TRUE)</f>
        <v>1</v>
      </c>
      <c r="K35" s="24" t="b">
        <f>IF(Master!AO38="yes",TRUE,FALSE)</f>
        <v>1</v>
      </c>
      <c r="L35" s="24" t="b">
        <f>IF(Master!AP38="yes",TRUE,FALSE)</f>
        <v>1</v>
      </c>
      <c r="M35" s="24" t="e">
        <f>IF(Master!#REF!="yes",TRUE,FALSE)</f>
        <v>#REF!</v>
      </c>
      <c r="N35" s="24" t="b">
        <f>IF(Master!R38="yes",TRUE,FALSE)</f>
        <v>1</v>
      </c>
      <c r="O35" s="24" t="b">
        <f>IF(Master!AW38="NO",FALSE,TRUE)</f>
        <v>1</v>
      </c>
      <c r="P35" s="24" t="e">
        <f>IF(Master!#REF!="yes",TRUE,FALSE)</f>
        <v>#REF!</v>
      </c>
      <c r="Q35" s="24" t="b">
        <f>IF(Master!BB38="None",FALSE,TRUE)</f>
        <v>1</v>
      </c>
      <c r="R35" s="24">
        <f t="shared" si="0"/>
        <v>8</v>
      </c>
      <c r="S35" s="23">
        <f t="shared" si="1"/>
        <v>3</v>
      </c>
      <c r="T35" s="23">
        <f t="shared" si="2"/>
        <v>0</v>
      </c>
      <c r="U35" s="23">
        <f t="shared" si="3"/>
        <v>5</v>
      </c>
    </row>
    <row r="36" spans="1:21" x14ac:dyDescent="0.2">
      <c r="A36" s="26" t="str">
        <f>Master!A39</f>
        <v>North Carolina</v>
      </c>
      <c r="B36" s="24" t="e">
        <f>IF(Master!#REF!="yes",TRUE,FALSE)</f>
        <v>#REF!</v>
      </c>
      <c r="C36" s="24" t="b">
        <f>IF(Master!F39="yes",TRUE,FALSE)</f>
        <v>0</v>
      </c>
      <c r="D36" s="24" t="e">
        <f>IF(Master!#REF!="yes",TRUE,FALSE)</f>
        <v>#REF!</v>
      </c>
      <c r="E36" s="24" t="b">
        <f>IF(Master!M39="yes",TRUE,FALSE)</f>
        <v>0</v>
      </c>
      <c r="F36" s="24" t="b">
        <f>IF(Master!N39="yes",TRUE,FALSE)</f>
        <v>1</v>
      </c>
      <c r="G36" s="24" t="e">
        <f>IF(Master!#REF!="yes",TRUE,FALSE)</f>
        <v>#REF!</v>
      </c>
      <c r="H36" s="24" t="b">
        <f>IF(Master!G39&gt;="18",TRUE,FALSE)</f>
        <v>1</v>
      </c>
      <c r="I36" s="24" t="e">
        <f>IF(Master!#REF!="yes",TRUE,FALSE)</f>
        <v>#REF!</v>
      </c>
      <c r="J36" s="24" t="b">
        <f>IF(Master!BD39="yes",FALSE,TRUE)</f>
        <v>1</v>
      </c>
      <c r="K36" s="24" t="b">
        <f>IF(Master!AO39="yes",TRUE,FALSE)</f>
        <v>0</v>
      </c>
      <c r="L36" s="24" t="b">
        <f>IF(Master!AP39="yes",TRUE,FALSE)</f>
        <v>0</v>
      </c>
      <c r="M36" s="24" t="e">
        <f>IF(Master!#REF!="yes",TRUE,FALSE)</f>
        <v>#REF!</v>
      </c>
      <c r="N36" s="24" t="b">
        <f>IF(Master!R39="yes",TRUE,FALSE)</f>
        <v>1</v>
      </c>
      <c r="O36" s="24" t="b">
        <f>IF(Master!AW39="NO",FALSE,TRUE)</f>
        <v>0</v>
      </c>
      <c r="P36" s="24" t="e">
        <f>IF(Master!#REF!="yes",TRUE,FALSE)</f>
        <v>#REF!</v>
      </c>
      <c r="Q36" s="24" t="b">
        <f>IF(Master!BB39="None",FALSE,TRUE)</f>
        <v>0</v>
      </c>
      <c r="R36" s="24">
        <f t="shared" si="0"/>
        <v>3</v>
      </c>
      <c r="S36" s="23">
        <f t="shared" si="1"/>
        <v>2</v>
      </c>
      <c r="T36" s="23">
        <f t="shared" si="2"/>
        <v>0</v>
      </c>
      <c r="U36" s="23">
        <f t="shared" si="3"/>
        <v>1</v>
      </c>
    </row>
    <row r="37" spans="1:21" x14ac:dyDescent="0.2">
      <c r="A37" s="26" t="str">
        <f>Master!A40</f>
        <v>North Dakota</v>
      </c>
      <c r="B37" s="24" t="e">
        <f>IF(Master!#REF!="yes",TRUE,FALSE)</f>
        <v>#REF!</v>
      </c>
      <c r="C37" s="24" t="b">
        <f>IF(Master!F40="yes",TRUE,FALSE)</f>
        <v>0</v>
      </c>
      <c r="D37" s="24" t="e">
        <f>IF(Master!#REF!="yes",TRUE,FALSE)</f>
        <v>#REF!</v>
      </c>
      <c r="E37" s="24" t="b">
        <f>IF(Master!M40="yes",TRUE,FALSE)</f>
        <v>0</v>
      </c>
      <c r="F37" s="24" t="b">
        <f>IF(Master!N40="yes",TRUE,FALSE)</f>
        <v>1</v>
      </c>
      <c r="G37" s="24" t="e">
        <f>IF(Master!#REF!="yes",TRUE,FALSE)</f>
        <v>#REF!</v>
      </c>
      <c r="H37" s="24" t="b">
        <f>IF(Master!G40&gt;="18",TRUE,FALSE)</f>
        <v>1</v>
      </c>
      <c r="I37" s="24" t="e">
        <f>IF(Master!#REF!="yes",TRUE,FALSE)</f>
        <v>#REF!</v>
      </c>
      <c r="J37" s="24" t="b">
        <f>IF(Master!BD40="yes",FALSE,TRUE)</f>
        <v>1</v>
      </c>
      <c r="K37" s="24" t="b">
        <f>IF(Master!AO40="yes",TRUE,FALSE)</f>
        <v>0</v>
      </c>
      <c r="L37" s="24" t="b">
        <f>IF(Master!AP40="yes",TRUE,FALSE)</f>
        <v>0</v>
      </c>
      <c r="M37" s="24" t="e">
        <f>IF(Master!#REF!="yes",TRUE,FALSE)</f>
        <v>#REF!</v>
      </c>
      <c r="N37" s="24" t="b">
        <f>IF(Master!R40="yes",TRUE,FALSE)</f>
        <v>1</v>
      </c>
      <c r="O37" s="24" t="b">
        <f>IF(Master!AW40="NO",FALSE,TRUE)</f>
        <v>1</v>
      </c>
      <c r="P37" s="24" t="e">
        <f>IF(Master!#REF!="yes",TRUE,FALSE)</f>
        <v>#REF!</v>
      </c>
      <c r="Q37" s="24" t="b">
        <f>IF(Master!BB40="None",FALSE,TRUE)</f>
        <v>1</v>
      </c>
      <c r="R37" s="24">
        <f t="shared" si="0"/>
        <v>5</v>
      </c>
      <c r="S37" s="23">
        <f t="shared" si="1"/>
        <v>2</v>
      </c>
      <c r="T37" s="23">
        <f t="shared" si="2"/>
        <v>0</v>
      </c>
      <c r="U37" s="23">
        <f t="shared" si="3"/>
        <v>3</v>
      </c>
    </row>
    <row r="38" spans="1:21" x14ac:dyDescent="0.2">
      <c r="A38" s="26" t="str">
        <f>Master!A41</f>
        <v>Ohio</v>
      </c>
      <c r="B38" s="24" t="e">
        <f>IF(Master!#REF!="yes",TRUE,FALSE)</f>
        <v>#REF!</v>
      </c>
      <c r="C38" s="24" t="b">
        <f>IF(Master!F41="yes",TRUE,FALSE)</f>
        <v>0</v>
      </c>
      <c r="D38" s="24" t="e">
        <f>IF(Master!#REF!="yes",TRUE,FALSE)</f>
        <v>#REF!</v>
      </c>
      <c r="E38" s="24" t="b">
        <f>IF(Master!M41="yes",TRUE,FALSE)</f>
        <v>0</v>
      </c>
      <c r="F38" s="24" t="b">
        <f>IF(Master!N41="yes",TRUE,FALSE)</f>
        <v>1</v>
      </c>
      <c r="G38" s="24" t="e">
        <f>IF(Master!#REF!="yes",TRUE,FALSE)</f>
        <v>#REF!</v>
      </c>
      <c r="H38" s="24" t="b">
        <f>IF(Master!G41&gt;="18",TRUE,FALSE)</f>
        <v>1</v>
      </c>
      <c r="I38" s="24" t="e">
        <f>IF(Master!#REF!="yes",TRUE,FALSE)</f>
        <v>#REF!</v>
      </c>
      <c r="J38" s="24" t="b">
        <f>IF(Master!BD41="yes",FALSE,TRUE)</f>
        <v>1</v>
      </c>
      <c r="K38" s="24" t="b">
        <f>IF(Master!AO41="yes",TRUE,FALSE)</f>
        <v>1</v>
      </c>
      <c r="L38" s="24" t="b">
        <f>IF(Master!AP41="yes",TRUE,FALSE)</f>
        <v>0</v>
      </c>
      <c r="M38" s="24" t="e">
        <f>IF(Master!#REF!="yes",TRUE,FALSE)</f>
        <v>#REF!</v>
      </c>
      <c r="N38" s="24" t="b">
        <f>IF(Master!R41="yes",TRUE,FALSE)</f>
        <v>1</v>
      </c>
      <c r="O38" s="24" t="b">
        <f>IF(Master!AW41="NO",FALSE,TRUE)</f>
        <v>0</v>
      </c>
      <c r="P38" s="24" t="e">
        <f>IF(Master!#REF!="yes",TRUE,FALSE)</f>
        <v>#REF!</v>
      </c>
      <c r="Q38" s="24" t="b">
        <f>IF(Master!BB41="None",FALSE,TRUE)</f>
        <v>0</v>
      </c>
      <c r="R38" s="24">
        <f t="shared" si="0"/>
        <v>4</v>
      </c>
      <c r="S38" s="23">
        <f t="shared" si="1"/>
        <v>2</v>
      </c>
      <c r="T38" s="23">
        <f t="shared" si="2"/>
        <v>0</v>
      </c>
      <c r="U38" s="23">
        <f t="shared" si="3"/>
        <v>2</v>
      </c>
    </row>
    <row r="39" spans="1:21" x14ac:dyDescent="0.2">
      <c r="A39" s="26" t="str">
        <f>Master!A42</f>
        <v>Oklahoma</v>
      </c>
      <c r="B39" s="24" t="e">
        <f>IF(Master!#REF!="yes",TRUE,FALSE)</f>
        <v>#REF!</v>
      </c>
      <c r="C39" s="24" t="b">
        <f>IF(Master!F42="yes",TRUE,FALSE)</f>
        <v>0</v>
      </c>
      <c r="D39" s="24" t="e">
        <f>IF(Master!#REF!="yes",TRUE,FALSE)</f>
        <v>#REF!</v>
      </c>
      <c r="E39" s="24" t="b">
        <f>IF(Master!M42="yes",TRUE,FALSE)</f>
        <v>0</v>
      </c>
      <c r="F39" s="24" t="b">
        <f>IF(Master!N42="yes",TRUE,FALSE)</f>
        <v>1</v>
      </c>
      <c r="G39" s="24" t="e">
        <f>IF(Master!#REF!="yes",TRUE,FALSE)</f>
        <v>#REF!</v>
      </c>
      <c r="H39" s="24" t="b">
        <f>IF(Master!G42&gt;="18",TRUE,FALSE)</f>
        <v>1</v>
      </c>
      <c r="I39" s="24" t="e">
        <f>IF(Master!#REF!="yes",TRUE,FALSE)</f>
        <v>#REF!</v>
      </c>
      <c r="J39" s="24" t="b">
        <f>IF(Master!BD42="yes",FALSE,TRUE)</f>
        <v>1</v>
      </c>
      <c r="K39" s="24" t="b">
        <f>IF(Master!AO42="yes",TRUE,FALSE)</f>
        <v>1</v>
      </c>
      <c r="L39" s="24" t="b">
        <f>IF(Master!AP42="yes",TRUE,FALSE)</f>
        <v>0</v>
      </c>
      <c r="M39" s="24" t="e">
        <f>IF(Master!#REF!="yes",TRUE,FALSE)</f>
        <v>#REF!</v>
      </c>
      <c r="N39" s="24" t="b">
        <f>IF(Master!R42="yes",TRUE,FALSE)</f>
        <v>1</v>
      </c>
      <c r="O39" s="24" t="b">
        <f>IF(Master!AW42="NO",FALSE,TRUE)</f>
        <v>0</v>
      </c>
      <c r="P39" s="24" t="e">
        <f>IF(Master!#REF!="yes",TRUE,FALSE)</f>
        <v>#REF!</v>
      </c>
      <c r="Q39" s="24" t="b">
        <f>IF(Master!BB42="None",FALSE,TRUE)</f>
        <v>0</v>
      </c>
      <c r="R39" s="24">
        <f t="shared" si="0"/>
        <v>4</v>
      </c>
      <c r="S39" s="23">
        <f t="shared" si="1"/>
        <v>2</v>
      </c>
      <c r="T39" s="23">
        <f t="shared" si="2"/>
        <v>0</v>
      </c>
      <c r="U39" s="23">
        <f t="shared" si="3"/>
        <v>2</v>
      </c>
    </row>
    <row r="40" spans="1:21" x14ac:dyDescent="0.2">
      <c r="A40" s="26" t="str">
        <f>Master!A43</f>
        <v>Oregon</v>
      </c>
      <c r="B40" s="24" t="e">
        <f>IF(Master!#REF!="yes",TRUE,FALSE)</f>
        <v>#REF!</v>
      </c>
      <c r="C40" s="24" t="b">
        <f>IF(Master!F43="yes",TRUE,FALSE)</f>
        <v>0</v>
      </c>
      <c r="D40" s="24" t="e">
        <f>IF(Master!#REF!="yes",TRUE,FALSE)</f>
        <v>#REF!</v>
      </c>
      <c r="E40" s="24" t="b">
        <f>IF(Master!M43="yes",TRUE,FALSE)</f>
        <v>0</v>
      </c>
      <c r="F40" s="24" t="b">
        <f>IF(Master!N43="yes",TRUE,FALSE)</f>
        <v>1</v>
      </c>
      <c r="G40" s="24" t="e">
        <f>IF(Master!#REF!="yes",TRUE,FALSE)</f>
        <v>#REF!</v>
      </c>
      <c r="H40" s="24" t="b">
        <f>IF(Master!G43&gt;="18",TRUE,FALSE)</f>
        <v>1</v>
      </c>
      <c r="I40" s="24" t="e">
        <f>IF(Master!#REF!="yes",TRUE,FALSE)</f>
        <v>#REF!</v>
      </c>
      <c r="J40" s="24" t="b">
        <f>IF(Master!BD43="yes",FALSE,TRUE)</f>
        <v>1</v>
      </c>
      <c r="K40" s="24" t="b">
        <f>IF(Master!AO43="yes",TRUE,FALSE)</f>
        <v>1</v>
      </c>
      <c r="L40" s="24" t="b">
        <f>IF(Master!AP43="yes",TRUE,FALSE)</f>
        <v>0</v>
      </c>
      <c r="M40" s="24" t="e">
        <f>IF(Master!#REF!="yes",TRUE,FALSE)</f>
        <v>#REF!</v>
      </c>
      <c r="N40" s="24" t="b">
        <f>IF(Master!R43="yes",TRUE,FALSE)</f>
        <v>1</v>
      </c>
      <c r="O40" s="24" t="b">
        <f>IF(Master!AW43="NO",FALSE,TRUE)</f>
        <v>1</v>
      </c>
      <c r="P40" s="24" t="e">
        <f>IF(Master!#REF!="yes",TRUE,FALSE)</f>
        <v>#REF!</v>
      </c>
      <c r="Q40" s="24" t="b">
        <f>IF(Master!BB43="None",FALSE,TRUE)</f>
        <v>1</v>
      </c>
      <c r="R40" s="24">
        <f t="shared" si="0"/>
        <v>6</v>
      </c>
      <c r="S40" s="23">
        <f t="shared" si="1"/>
        <v>2</v>
      </c>
      <c r="T40" s="23">
        <f t="shared" si="2"/>
        <v>0</v>
      </c>
      <c r="U40" s="23">
        <f t="shared" si="3"/>
        <v>4</v>
      </c>
    </row>
    <row r="41" spans="1:21" x14ac:dyDescent="0.2">
      <c r="A41" s="26" t="str">
        <f>Master!A44</f>
        <v>Pennsylvania</v>
      </c>
      <c r="B41" s="24" t="e">
        <f>IF(Master!#REF!="yes",TRUE,FALSE)</f>
        <v>#REF!</v>
      </c>
      <c r="C41" s="24" t="b">
        <f>IF(Master!F44="yes",TRUE,FALSE)</f>
        <v>0</v>
      </c>
      <c r="D41" s="24" t="e">
        <f>IF(Master!#REF!="yes",TRUE,FALSE)</f>
        <v>#REF!</v>
      </c>
      <c r="E41" s="24" t="b">
        <f>IF(Master!M44="yes",TRUE,FALSE)</f>
        <v>1</v>
      </c>
      <c r="F41" s="24" t="b">
        <f>IF(Master!N44="yes",TRUE,FALSE)</f>
        <v>0</v>
      </c>
      <c r="G41" s="24" t="e">
        <f>IF(Master!#REF!="yes",TRUE,FALSE)</f>
        <v>#REF!</v>
      </c>
      <c r="H41" s="24" t="b">
        <f>IF(Master!G44&gt;="18",TRUE,FALSE)</f>
        <v>1</v>
      </c>
      <c r="I41" s="24" t="e">
        <f>IF(Master!#REF!="yes",TRUE,FALSE)</f>
        <v>#REF!</v>
      </c>
      <c r="J41" s="24" t="b">
        <f>IF(Master!BD44="yes",FALSE,TRUE)</f>
        <v>0</v>
      </c>
      <c r="K41" s="24" t="b">
        <f>IF(Master!AO44="yes",TRUE,FALSE)</f>
        <v>1</v>
      </c>
      <c r="L41" s="24" t="b">
        <f>IF(Master!AP44="yes",TRUE,FALSE)</f>
        <v>1</v>
      </c>
      <c r="M41" s="24" t="e">
        <f>IF(Master!#REF!="yes",TRUE,FALSE)</f>
        <v>#REF!</v>
      </c>
      <c r="N41" s="24" t="b">
        <f>IF(Master!R44="yes",TRUE,FALSE)</f>
        <v>1</v>
      </c>
      <c r="O41" s="24" t="b">
        <f>IF(Master!AW44="NO",FALSE,TRUE)</f>
        <v>1</v>
      </c>
      <c r="P41" s="24" t="e">
        <f>IF(Master!#REF!="yes",TRUE,FALSE)</f>
        <v>#REF!</v>
      </c>
      <c r="Q41" s="24" t="b">
        <f>IF(Master!BB44="None",FALSE,TRUE)</f>
        <v>1</v>
      </c>
      <c r="R41" s="24">
        <f t="shared" si="0"/>
        <v>8</v>
      </c>
      <c r="S41" s="23">
        <f t="shared" si="1"/>
        <v>2</v>
      </c>
      <c r="T41" s="23">
        <f t="shared" si="2"/>
        <v>1</v>
      </c>
      <c r="U41" s="23">
        <f t="shared" si="3"/>
        <v>5</v>
      </c>
    </row>
    <row r="42" spans="1:21" x14ac:dyDescent="0.2">
      <c r="A42" s="26" t="str">
        <f>Master!A46</f>
        <v>Rhode Island</v>
      </c>
      <c r="B42" s="24" t="e">
        <f>IF(Master!#REF!="yes",TRUE,FALSE)</f>
        <v>#REF!</v>
      </c>
      <c r="C42" s="24" t="b">
        <f>IF(Master!F46="yes",TRUE,FALSE)</f>
        <v>1</v>
      </c>
      <c r="D42" s="24" t="e">
        <f>IF(Master!#REF!="yes",TRUE,FALSE)</f>
        <v>#REF!</v>
      </c>
      <c r="E42" s="24" t="b">
        <f>IF(Master!M46="yes",TRUE,FALSE)</f>
        <v>0</v>
      </c>
      <c r="F42" s="24" t="b">
        <f>IF(Master!N46="yes",TRUE,FALSE)</f>
        <v>1</v>
      </c>
      <c r="G42" s="24" t="e">
        <f>IF(Master!#REF!="yes",TRUE,FALSE)</f>
        <v>#REF!</v>
      </c>
      <c r="H42" s="24" t="b">
        <f>IF(Master!G46&gt;="18",TRUE,FALSE)</f>
        <v>1</v>
      </c>
      <c r="I42" s="24" t="e">
        <f>IF(Master!#REF!="yes",TRUE,FALSE)</f>
        <v>#REF!</v>
      </c>
      <c r="J42" s="24" t="b">
        <f>IF(Master!BD46="yes",FALSE,TRUE)</f>
        <v>1</v>
      </c>
      <c r="K42" s="24" t="b">
        <f>IF(Master!AO46="yes",TRUE,FALSE)</f>
        <v>0</v>
      </c>
      <c r="L42" s="24" t="b">
        <f>IF(Master!AP46="yes",TRUE,FALSE)</f>
        <v>1</v>
      </c>
      <c r="M42" s="24" t="e">
        <f>IF(Master!#REF!="yes",TRUE,FALSE)</f>
        <v>#REF!</v>
      </c>
      <c r="N42" s="24" t="b">
        <f>IF(Master!R46="yes",TRUE,FALSE)</f>
        <v>1</v>
      </c>
      <c r="O42" s="24" t="b">
        <f>IF(Master!AW46="NO",FALSE,TRUE)</f>
        <v>1</v>
      </c>
      <c r="P42" s="24" t="e">
        <f>IF(Master!#REF!="yes",TRUE,FALSE)</f>
        <v>#REF!</v>
      </c>
      <c r="Q42" s="24" t="b">
        <f>IF(Master!BB46="None",FALSE,TRUE)</f>
        <v>1</v>
      </c>
      <c r="R42" s="24">
        <f t="shared" si="0"/>
        <v>7</v>
      </c>
      <c r="S42" s="23">
        <f t="shared" si="1"/>
        <v>3</v>
      </c>
      <c r="T42" s="23">
        <f t="shared" si="2"/>
        <v>0</v>
      </c>
      <c r="U42" s="23">
        <f t="shared" si="3"/>
        <v>4</v>
      </c>
    </row>
    <row r="43" spans="1:21" x14ac:dyDescent="0.2">
      <c r="A43" s="26" t="str">
        <f>Master!A47</f>
        <v>South Carolina</v>
      </c>
      <c r="B43" s="24" t="e">
        <f>IF(Master!#REF!="yes",TRUE,FALSE)</f>
        <v>#REF!</v>
      </c>
      <c r="C43" s="24" t="b">
        <f>IF(Master!F47="yes",TRUE,FALSE)</f>
        <v>0</v>
      </c>
      <c r="D43" s="24" t="e">
        <f>IF(Master!#REF!="yes",TRUE,FALSE)</f>
        <v>#REF!</v>
      </c>
      <c r="E43" s="24" t="b">
        <f>IF(Master!M47="yes",TRUE,FALSE)</f>
        <v>0</v>
      </c>
      <c r="F43" s="24" t="b">
        <f>IF(Master!N47="yes",TRUE,FALSE)</f>
        <v>1</v>
      </c>
      <c r="G43" s="24" t="e">
        <f>IF(Master!#REF!="yes",TRUE,FALSE)</f>
        <v>#REF!</v>
      </c>
      <c r="H43" s="24" t="b">
        <f>IF(Master!G47&gt;="18",TRUE,FALSE)</f>
        <v>1</v>
      </c>
      <c r="I43" s="24" t="e">
        <f>IF(Master!#REF!="yes",TRUE,FALSE)</f>
        <v>#REF!</v>
      </c>
      <c r="J43" s="24" t="b">
        <f>IF(Master!BD47="yes",FALSE,TRUE)</f>
        <v>1</v>
      </c>
      <c r="K43" s="24" t="b">
        <f>IF(Master!AO47="yes",TRUE,FALSE)</f>
        <v>1</v>
      </c>
      <c r="L43" s="24" t="b">
        <f>IF(Master!AP47="yes",TRUE,FALSE)</f>
        <v>0</v>
      </c>
      <c r="M43" s="24" t="e">
        <f>IF(Master!#REF!="yes",TRUE,FALSE)</f>
        <v>#REF!</v>
      </c>
      <c r="N43" s="24" t="b">
        <f>IF(Master!R47="yes",TRUE,FALSE)</f>
        <v>1</v>
      </c>
      <c r="O43" s="24" t="b">
        <f>IF(Master!AW47="NO",FALSE,TRUE)</f>
        <v>1</v>
      </c>
      <c r="P43" s="24" t="e">
        <f>IF(Master!#REF!="yes",TRUE,FALSE)</f>
        <v>#REF!</v>
      </c>
      <c r="Q43" s="24" t="b">
        <f>IF(Master!BB47="None",FALSE,TRUE)</f>
        <v>1</v>
      </c>
      <c r="R43" s="24">
        <f t="shared" si="0"/>
        <v>6</v>
      </c>
      <c r="S43" s="23">
        <f t="shared" si="1"/>
        <v>2</v>
      </c>
      <c r="T43" s="23">
        <f t="shared" si="2"/>
        <v>0</v>
      </c>
      <c r="U43" s="23">
        <f t="shared" si="3"/>
        <v>4</v>
      </c>
    </row>
    <row r="44" spans="1:21" x14ac:dyDescent="0.2">
      <c r="A44" s="26" t="str">
        <f>Master!A48</f>
        <v>South Dakota</v>
      </c>
      <c r="B44" s="24" t="e">
        <f>IF(Master!#REF!="yes",TRUE,FALSE)</f>
        <v>#REF!</v>
      </c>
      <c r="C44" s="24" t="b">
        <f>IF(Master!F48="yes",TRUE,FALSE)</f>
        <v>0</v>
      </c>
      <c r="D44" s="24" t="e">
        <f>IF(Master!#REF!="yes",TRUE,FALSE)</f>
        <v>#REF!</v>
      </c>
      <c r="E44" s="24" t="b">
        <f>IF(Master!M48="yes",TRUE,FALSE)</f>
        <v>0</v>
      </c>
      <c r="F44" s="24" t="b">
        <f>IF(Master!N48="yes",TRUE,FALSE)</f>
        <v>1</v>
      </c>
      <c r="G44" s="24" t="e">
        <f>IF(Master!#REF!="yes",TRUE,FALSE)</f>
        <v>#REF!</v>
      </c>
      <c r="H44" s="24" t="b">
        <f>IF(Master!G48&gt;="18",TRUE,FALSE)</f>
        <v>1</v>
      </c>
      <c r="I44" s="24" t="e">
        <f>IF(Master!#REF!="yes",TRUE,FALSE)</f>
        <v>#REF!</v>
      </c>
      <c r="J44" s="24" t="b">
        <f>IF(Master!BD48="yes",FALSE,TRUE)</f>
        <v>1</v>
      </c>
      <c r="K44" s="24" t="b">
        <f>IF(Master!AO48="yes",TRUE,FALSE)</f>
        <v>1</v>
      </c>
      <c r="L44" s="24" t="b">
        <f>IF(Master!AP48="yes",TRUE,FALSE)</f>
        <v>0</v>
      </c>
      <c r="M44" s="24" t="e">
        <f>IF(Master!#REF!="yes",TRUE,FALSE)</f>
        <v>#REF!</v>
      </c>
      <c r="N44" s="24" t="b">
        <f>IF(Master!R48="yes",TRUE,FALSE)</f>
        <v>1</v>
      </c>
      <c r="O44" s="24" t="b">
        <f>IF(Master!AW48="NO",FALSE,TRUE)</f>
        <v>1</v>
      </c>
      <c r="P44" s="24" t="e">
        <f>IF(Master!#REF!="yes",TRUE,FALSE)</f>
        <v>#REF!</v>
      </c>
      <c r="Q44" s="24" t="b">
        <f>IF(Master!BB48="None",FALSE,TRUE)</f>
        <v>1</v>
      </c>
      <c r="R44" s="24">
        <f t="shared" si="0"/>
        <v>6</v>
      </c>
      <c r="S44" s="23">
        <f t="shared" si="1"/>
        <v>2</v>
      </c>
      <c r="T44" s="23">
        <f t="shared" si="2"/>
        <v>0</v>
      </c>
      <c r="U44" s="23">
        <f t="shared" si="3"/>
        <v>4</v>
      </c>
    </row>
    <row r="45" spans="1:21" x14ac:dyDescent="0.2">
      <c r="A45" s="26" t="str">
        <f>Master!A49</f>
        <v>Tennessee</v>
      </c>
      <c r="B45" s="24" t="e">
        <f>IF(Master!#REF!="yes",TRUE,FALSE)</f>
        <v>#REF!</v>
      </c>
      <c r="C45" s="24" t="b">
        <f>IF(Master!F49="yes",TRUE,FALSE)</f>
        <v>0</v>
      </c>
      <c r="D45" s="24" t="e">
        <f>IF(Master!#REF!="yes",TRUE,FALSE)</f>
        <v>#REF!</v>
      </c>
      <c r="E45" s="24" t="b">
        <f>IF(Master!M49="yes",TRUE,FALSE)</f>
        <v>0</v>
      </c>
      <c r="F45" s="24" t="b">
        <f>IF(Master!N49="yes",TRUE,FALSE)</f>
        <v>1</v>
      </c>
      <c r="G45" s="24" t="e">
        <f>IF(Master!#REF!="yes",TRUE,FALSE)</f>
        <v>#REF!</v>
      </c>
      <c r="H45" s="24" t="b">
        <f>IF(Master!G49&gt;="18",TRUE,FALSE)</f>
        <v>1</v>
      </c>
      <c r="I45" s="24" t="e">
        <f>IF(Master!#REF!="yes",TRUE,FALSE)</f>
        <v>#REF!</v>
      </c>
      <c r="J45" s="24" t="b">
        <f>IF(Master!BD49="yes",FALSE,TRUE)</f>
        <v>1</v>
      </c>
      <c r="K45" s="24" t="b">
        <f>IF(Master!AO49="yes",TRUE,FALSE)</f>
        <v>0</v>
      </c>
      <c r="L45" s="24" t="b">
        <f>IF(Master!AP49="yes",TRUE,FALSE)</f>
        <v>0</v>
      </c>
      <c r="M45" s="24" t="e">
        <f>IF(Master!#REF!="yes",TRUE,FALSE)</f>
        <v>#REF!</v>
      </c>
      <c r="N45" s="24" t="b">
        <f>IF(Master!R49="yes",TRUE,FALSE)</f>
        <v>1</v>
      </c>
      <c r="O45" s="24" t="b">
        <f>IF(Master!AW49="NO",FALSE,TRUE)</f>
        <v>1</v>
      </c>
      <c r="P45" s="24" t="e">
        <f>IF(Master!#REF!="yes",TRUE,FALSE)</f>
        <v>#REF!</v>
      </c>
      <c r="Q45" s="24" t="b">
        <f>IF(Master!BB49="None",FALSE,TRUE)</f>
        <v>1</v>
      </c>
      <c r="R45" s="24">
        <f t="shared" si="0"/>
        <v>5</v>
      </c>
      <c r="S45" s="23">
        <f t="shared" si="1"/>
        <v>2</v>
      </c>
      <c r="T45" s="23">
        <f t="shared" si="2"/>
        <v>0</v>
      </c>
      <c r="U45" s="23">
        <f t="shared" si="3"/>
        <v>3</v>
      </c>
    </row>
    <row r="46" spans="1:21" x14ac:dyDescent="0.2">
      <c r="A46" s="26" t="str">
        <f>Master!A50</f>
        <v>Texas</v>
      </c>
      <c r="B46" s="24" t="e">
        <f>IF(Master!#REF!="yes",TRUE,FALSE)</f>
        <v>#REF!</v>
      </c>
      <c r="C46" s="24" t="b">
        <f>IF(Master!F50="yes",TRUE,FALSE)</f>
        <v>0</v>
      </c>
      <c r="D46" s="24" t="e">
        <f>IF(Master!#REF!="yes",TRUE,FALSE)</f>
        <v>#REF!</v>
      </c>
      <c r="E46" s="24" t="b">
        <f>IF(Master!M50="yes",TRUE,FALSE)</f>
        <v>0</v>
      </c>
      <c r="F46" s="24" t="b">
        <f>IF(Master!N50="yes",TRUE,FALSE)</f>
        <v>1</v>
      </c>
      <c r="G46" s="24" t="e">
        <f>IF(Master!#REF!="yes",TRUE,FALSE)</f>
        <v>#REF!</v>
      </c>
      <c r="H46" s="24" t="b">
        <f>IF(Master!G50&gt;="18",TRUE,FALSE)</f>
        <v>1</v>
      </c>
      <c r="I46" s="24" t="e">
        <f>IF(Master!#REF!="yes",TRUE,FALSE)</f>
        <v>#REF!</v>
      </c>
      <c r="J46" s="24" t="b">
        <f>IF(Master!BD50="yes",FALSE,TRUE)</f>
        <v>1</v>
      </c>
      <c r="K46" s="24" t="b">
        <f>IF(Master!AO50="yes",TRUE,FALSE)</f>
        <v>1</v>
      </c>
      <c r="L46" s="24" t="b">
        <f>IF(Master!AP50="yes",TRUE,FALSE)</f>
        <v>0</v>
      </c>
      <c r="M46" s="24" t="e">
        <f>IF(Master!#REF!="yes",TRUE,FALSE)</f>
        <v>#REF!</v>
      </c>
      <c r="N46" s="24" t="b">
        <f>IF(Master!R50="yes",TRUE,FALSE)</f>
        <v>1</v>
      </c>
      <c r="O46" s="24" t="b">
        <f>IF(Master!AW50="NO",FALSE,TRUE)</f>
        <v>1</v>
      </c>
      <c r="P46" s="24" t="e">
        <f>IF(Master!#REF!="yes",TRUE,FALSE)</f>
        <v>#REF!</v>
      </c>
      <c r="Q46" s="24" t="b">
        <f>IF(Master!BB50="None",FALSE,TRUE)</f>
        <v>1</v>
      </c>
      <c r="R46" s="24">
        <f t="shared" si="0"/>
        <v>6</v>
      </c>
      <c r="S46" s="23">
        <f t="shared" si="1"/>
        <v>2</v>
      </c>
      <c r="T46" s="23">
        <f t="shared" si="2"/>
        <v>0</v>
      </c>
      <c r="U46" s="23">
        <f t="shared" si="3"/>
        <v>4</v>
      </c>
    </row>
    <row r="47" spans="1:21" x14ac:dyDescent="0.2">
      <c r="A47" s="26" t="str">
        <f>Master!A51</f>
        <v>Utah</v>
      </c>
      <c r="B47" s="24" t="e">
        <f>IF(Master!#REF!="yes",TRUE,FALSE)</f>
        <v>#REF!</v>
      </c>
      <c r="C47" s="24" t="b">
        <f>IF(Master!F51="yes",TRUE,FALSE)</f>
        <v>0</v>
      </c>
      <c r="D47" s="24" t="e">
        <f>IF(Master!#REF!="yes",TRUE,FALSE)</f>
        <v>#REF!</v>
      </c>
      <c r="E47" s="24" t="b">
        <f>IF(Master!M51="yes",TRUE,FALSE)</f>
        <v>0</v>
      </c>
      <c r="F47" s="24" t="b">
        <f>IF(Master!N51="yes",TRUE,FALSE)</f>
        <v>1</v>
      </c>
      <c r="G47" s="24" t="e">
        <f>IF(Master!#REF!="yes",TRUE,FALSE)</f>
        <v>#REF!</v>
      </c>
      <c r="H47" s="24" t="b">
        <f>IF(Master!G51&gt;="18",TRUE,FALSE)</f>
        <v>1</v>
      </c>
      <c r="I47" s="24" t="e">
        <f>IF(Master!#REF!="yes",TRUE,FALSE)</f>
        <v>#REF!</v>
      </c>
      <c r="J47" s="24" t="b">
        <f>IF(Master!BD51="yes",FALSE,TRUE)</f>
        <v>1</v>
      </c>
      <c r="K47" s="24" t="b">
        <f>IF(Master!AO51="yes",TRUE,FALSE)</f>
        <v>0</v>
      </c>
      <c r="L47" s="24" t="b">
        <f>IF(Master!AP51="yes",TRUE,FALSE)</f>
        <v>0</v>
      </c>
      <c r="M47" s="24" t="e">
        <f>IF(Master!#REF!="yes",TRUE,FALSE)</f>
        <v>#REF!</v>
      </c>
      <c r="N47" s="24" t="b">
        <f>IF(Master!R51="yes",TRUE,FALSE)</f>
        <v>1</v>
      </c>
      <c r="O47" s="24" t="b">
        <f>IF(Master!AW51="NO",FALSE,TRUE)</f>
        <v>1</v>
      </c>
      <c r="P47" s="24" t="e">
        <f>IF(Master!#REF!="yes",TRUE,FALSE)</f>
        <v>#REF!</v>
      </c>
      <c r="Q47" s="24" t="b">
        <f>IF(Master!BB51="None",FALSE,TRUE)</f>
        <v>1</v>
      </c>
      <c r="R47" s="24">
        <f t="shared" si="0"/>
        <v>5</v>
      </c>
      <c r="S47" s="23">
        <f t="shared" si="1"/>
        <v>2</v>
      </c>
      <c r="T47" s="23">
        <f t="shared" si="2"/>
        <v>0</v>
      </c>
      <c r="U47" s="23">
        <f t="shared" si="3"/>
        <v>3</v>
      </c>
    </row>
    <row r="48" spans="1:21" x14ac:dyDescent="0.2">
      <c r="A48" s="26" t="str">
        <f>Master!A52</f>
        <v>Vermont</v>
      </c>
      <c r="B48" s="24" t="e">
        <f>IF(Master!#REF!="yes",TRUE,FALSE)</f>
        <v>#REF!</v>
      </c>
      <c r="C48" s="24" t="b">
        <f>IF(Master!F52="yes",TRUE,FALSE)</f>
        <v>1</v>
      </c>
      <c r="D48" s="24" t="e">
        <f>IF(Master!#REF!="yes",TRUE,FALSE)</f>
        <v>#REF!</v>
      </c>
      <c r="E48" s="24" t="b">
        <f>IF(Master!M52="yes",TRUE,FALSE)</f>
        <v>1</v>
      </c>
      <c r="F48" s="24" t="b">
        <f>IF(Master!N52="yes",TRUE,FALSE)</f>
        <v>1</v>
      </c>
      <c r="G48" s="24" t="e">
        <f>IF(Master!#REF!="yes",TRUE,FALSE)</f>
        <v>#REF!</v>
      </c>
      <c r="H48" s="24" t="b">
        <f>IF(Master!G52&gt;="18",TRUE,FALSE)</f>
        <v>1</v>
      </c>
      <c r="I48" s="24" t="e">
        <f>IF(Master!#REF!="yes",TRUE,FALSE)</f>
        <v>#REF!</v>
      </c>
      <c r="J48" s="24" t="b">
        <f>IF(Master!BD52="yes",FALSE,TRUE)</f>
        <v>0</v>
      </c>
      <c r="K48" s="24" t="b">
        <f>IF(Master!AO52="yes",TRUE,FALSE)</f>
        <v>0</v>
      </c>
      <c r="L48" s="24" t="b">
        <f>IF(Master!AP52="yes",TRUE,FALSE)</f>
        <v>0</v>
      </c>
      <c r="M48" s="24" t="e">
        <f>IF(Master!#REF!="yes",TRUE,FALSE)</f>
        <v>#REF!</v>
      </c>
      <c r="N48" s="24" t="b">
        <f>IF(Master!R52="yes",TRUE,FALSE)</f>
        <v>1</v>
      </c>
      <c r="O48" s="24" t="b">
        <f>IF(Master!AW52="NO",FALSE,TRUE)</f>
        <v>1</v>
      </c>
      <c r="P48" s="24" t="e">
        <f>IF(Master!#REF!="yes",TRUE,FALSE)</f>
        <v>#REF!</v>
      </c>
      <c r="Q48" s="24" t="b">
        <f>IF(Master!BB52="None",FALSE,TRUE)</f>
        <v>1</v>
      </c>
      <c r="R48" s="24">
        <f t="shared" si="0"/>
        <v>8</v>
      </c>
      <c r="S48" s="23">
        <f t="shared" si="1"/>
        <v>4</v>
      </c>
      <c r="T48" s="23">
        <f t="shared" si="2"/>
        <v>1</v>
      </c>
      <c r="U48" s="23">
        <f t="shared" si="3"/>
        <v>3</v>
      </c>
    </row>
    <row r="49" spans="1:21" x14ac:dyDescent="0.2">
      <c r="A49" s="26" t="str">
        <f>Master!A53</f>
        <v>Virginia</v>
      </c>
      <c r="B49" s="24" t="e">
        <f>IF(Master!#REF!="yes",TRUE,FALSE)</f>
        <v>#REF!</v>
      </c>
      <c r="C49" s="24" t="b">
        <f>IF(Master!F53="yes",TRUE,FALSE)</f>
        <v>0</v>
      </c>
      <c r="D49" s="24" t="e">
        <f>IF(Master!#REF!="yes",TRUE,FALSE)</f>
        <v>#REF!</v>
      </c>
      <c r="E49" s="24" t="b">
        <f>IF(Master!M53="yes",TRUE,FALSE)</f>
        <v>1</v>
      </c>
      <c r="F49" s="24" t="b">
        <f>IF(Master!N53="yes",TRUE,FALSE)</f>
        <v>1</v>
      </c>
      <c r="G49" s="24" t="e">
        <f>IF(Master!#REF!="yes",TRUE,FALSE)</f>
        <v>#REF!</v>
      </c>
      <c r="H49" s="24" t="b">
        <f>IF(Master!G53&gt;="18",TRUE,FALSE)</f>
        <v>1</v>
      </c>
      <c r="I49" s="24" t="e">
        <f>IF(Master!#REF!="yes",TRUE,FALSE)</f>
        <v>#REF!</v>
      </c>
      <c r="J49" s="24" t="b">
        <f>IF(Master!BD53="yes",FALSE,TRUE)</f>
        <v>1</v>
      </c>
      <c r="K49" s="24" t="b">
        <f>IF(Master!AO53="yes",TRUE,FALSE)</f>
        <v>1</v>
      </c>
      <c r="L49" s="24" t="b">
        <f>IF(Master!AP53="yes",TRUE,FALSE)</f>
        <v>0</v>
      </c>
      <c r="M49" s="24" t="e">
        <f>IF(Master!#REF!="yes",TRUE,FALSE)</f>
        <v>#REF!</v>
      </c>
      <c r="N49" s="24" t="b">
        <f>IF(Master!R53="yes",TRUE,FALSE)</f>
        <v>1</v>
      </c>
      <c r="O49" s="24" t="b">
        <f>IF(Master!AW53="NO",FALSE,TRUE)</f>
        <v>1</v>
      </c>
      <c r="P49" s="24" t="e">
        <f>IF(Master!#REF!="yes",TRUE,FALSE)</f>
        <v>#REF!</v>
      </c>
      <c r="Q49" s="24" t="b">
        <f>IF(Master!BB53="None",FALSE,TRUE)</f>
        <v>1</v>
      </c>
      <c r="R49" s="24">
        <f t="shared" si="0"/>
        <v>7</v>
      </c>
      <c r="S49" s="23">
        <f t="shared" si="1"/>
        <v>3</v>
      </c>
      <c r="T49" s="23">
        <f t="shared" si="2"/>
        <v>0</v>
      </c>
      <c r="U49" s="23">
        <f t="shared" si="3"/>
        <v>4</v>
      </c>
    </row>
    <row r="50" spans="1:21" x14ac:dyDescent="0.2">
      <c r="A50" s="26" t="str">
        <f>Master!A54</f>
        <v>Washington</v>
      </c>
      <c r="B50" s="24" t="e">
        <f>IF(Master!#REF!="yes",TRUE,FALSE)</f>
        <v>#REF!</v>
      </c>
      <c r="C50" s="24" t="b">
        <f>IF(Master!F54="yes",TRUE,FALSE)</f>
        <v>0</v>
      </c>
      <c r="D50" s="24" t="e">
        <f>IF(Master!#REF!="yes",TRUE,FALSE)</f>
        <v>#REF!</v>
      </c>
      <c r="E50" s="24" t="b">
        <f>IF(Master!M54="yes",TRUE,FALSE)</f>
        <v>0</v>
      </c>
      <c r="F50" s="24" t="b">
        <f>IF(Master!N54="yes",TRUE,FALSE)</f>
        <v>1</v>
      </c>
      <c r="G50" s="24" t="e">
        <f>IF(Master!#REF!="yes",TRUE,FALSE)</f>
        <v>#REF!</v>
      </c>
      <c r="H50" s="24" t="b">
        <f>IF(Master!G54&gt;="18",TRUE,FALSE)</f>
        <v>1</v>
      </c>
      <c r="I50" s="24" t="e">
        <f>IF(Master!#REF!="yes",TRUE,FALSE)</f>
        <v>#REF!</v>
      </c>
      <c r="J50" s="24" t="b">
        <f>IF(Master!BD54="yes",FALSE,TRUE)</f>
        <v>1</v>
      </c>
      <c r="K50" s="24" t="b">
        <f>IF(Master!AO54="yes",TRUE,FALSE)</f>
        <v>1</v>
      </c>
      <c r="L50" s="24" t="b">
        <f>IF(Master!AP54="yes",TRUE,FALSE)</f>
        <v>0</v>
      </c>
      <c r="M50" s="24" t="e">
        <f>IF(Master!#REF!="yes",TRUE,FALSE)</f>
        <v>#REF!</v>
      </c>
      <c r="N50" s="24" t="b">
        <f>IF(Master!R54="yes",TRUE,FALSE)</f>
        <v>1</v>
      </c>
      <c r="O50" s="24" t="b">
        <f>IF(Master!AW54="NO",FALSE,TRUE)</f>
        <v>1</v>
      </c>
      <c r="P50" s="24" t="e">
        <f>IF(Master!#REF!="yes",TRUE,FALSE)</f>
        <v>#REF!</v>
      </c>
      <c r="Q50" s="24" t="b">
        <f>IF(Master!BB54="None",FALSE,TRUE)</f>
        <v>0</v>
      </c>
      <c r="R50" s="24">
        <f t="shared" si="0"/>
        <v>5</v>
      </c>
      <c r="S50" s="23">
        <f t="shared" si="1"/>
        <v>2</v>
      </c>
      <c r="T50" s="23">
        <f t="shared" si="2"/>
        <v>0</v>
      </c>
      <c r="U50" s="23">
        <f t="shared" si="3"/>
        <v>3</v>
      </c>
    </row>
    <row r="51" spans="1:21" x14ac:dyDescent="0.2">
      <c r="A51" s="26" t="str">
        <f>Master!A55</f>
        <v>Washington DC</v>
      </c>
      <c r="B51" s="24" t="e">
        <f>IF(Master!#REF!="yes",TRUE,FALSE)</f>
        <v>#REF!</v>
      </c>
      <c r="C51" s="24" t="b">
        <f>IF(Master!F55="yes",TRUE,FALSE)</f>
        <v>0</v>
      </c>
      <c r="D51" s="24" t="e">
        <f>IF(Master!#REF!="yes",TRUE,FALSE)</f>
        <v>#REF!</v>
      </c>
      <c r="E51" s="24" t="b">
        <f>IF(Master!M55="yes",TRUE,FALSE)</f>
        <v>0</v>
      </c>
      <c r="F51" s="24" t="b">
        <f>IF(Master!N55="yes",TRUE,FALSE)</f>
        <v>1</v>
      </c>
      <c r="G51" s="24" t="e">
        <f>IF(Master!#REF!="yes",TRUE,FALSE)</f>
        <v>#REF!</v>
      </c>
      <c r="H51" s="24" t="b">
        <f>IF(Master!G55&gt;="18",TRUE,FALSE)</f>
        <v>1</v>
      </c>
      <c r="I51" s="24" t="e">
        <f>IF(Master!#REF!="yes",TRUE,FALSE)</f>
        <v>#REF!</v>
      </c>
      <c r="J51" s="24" t="b">
        <f>IF(Master!BD55="yes",FALSE,TRUE)</f>
        <v>1</v>
      </c>
      <c r="K51" s="24" t="b">
        <f>IF(Master!AO55="yes",TRUE,FALSE)</f>
        <v>0</v>
      </c>
      <c r="L51" s="24" t="b">
        <f>IF(Master!AP55="yes",TRUE,FALSE)</f>
        <v>1</v>
      </c>
      <c r="M51" s="24" t="e">
        <f>IF(Master!#REF!="yes",TRUE,FALSE)</f>
        <v>#REF!</v>
      </c>
      <c r="N51" s="24" t="b">
        <f>IF(Master!R55="yes",TRUE,FALSE)</f>
        <v>1</v>
      </c>
      <c r="O51" s="24" t="b">
        <f>IF(Master!AW55="NO",FALSE,TRUE)</f>
        <v>1</v>
      </c>
      <c r="P51" s="24" t="e">
        <f>IF(Master!#REF!="yes",TRUE,FALSE)</f>
        <v>#REF!</v>
      </c>
      <c r="Q51" s="24" t="b">
        <f>IF(Master!BB55="None",FALSE,TRUE)</f>
        <v>1</v>
      </c>
      <c r="R51" s="24">
        <f t="shared" si="0"/>
        <v>6</v>
      </c>
      <c r="S51" s="23">
        <f t="shared" si="1"/>
        <v>2</v>
      </c>
      <c r="T51" s="23">
        <f t="shared" si="2"/>
        <v>0</v>
      </c>
      <c r="U51" s="23">
        <f t="shared" si="3"/>
        <v>4</v>
      </c>
    </row>
    <row r="52" spans="1:21" x14ac:dyDescent="0.2">
      <c r="A52" s="26" t="str">
        <f>Master!A56</f>
        <v>West Virginia</v>
      </c>
      <c r="B52" s="24" t="e">
        <f>IF(Master!#REF!="yes",TRUE,FALSE)</f>
        <v>#REF!</v>
      </c>
      <c r="C52" s="24" t="b">
        <f>IF(Master!F56="yes",TRUE,FALSE)</f>
        <v>0</v>
      </c>
      <c r="D52" s="24" t="e">
        <f>IF(Master!#REF!="yes",TRUE,FALSE)</f>
        <v>#REF!</v>
      </c>
      <c r="E52" s="24" t="b">
        <f>IF(Master!M56="yes",TRUE,FALSE)</f>
        <v>0</v>
      </c>
      <c r="F52" s="24" t="b">
        <f>IF(Master!N56="yes",TRUE,FALSE)</f>
        <v>1</v>
      </c>
      <c r="G52" s="24" t="e">
        <f>IF(Master!#REF!="yes",TRUE,FALSE)</f>
        <v>#REF!</v>
      </c>
      <c r="H52" s="24" t="b">
        <f>IF(Master!G56&gt;="18",TRUE,FALSE)</f>
        <v>1</v>
      </c>
      <c r="I52" s="24" t="e">
        <f>IF(Master!#REF!="yes",TRUE,FALSE)</f>
        <v>#REF!</v>
      </c>
      <c r="J52" s="24" t="b">
        <f>IF(Master!BD56="yes",FALSE,TRUE)</f>
        <v>1</v>
      </c>
      <c r="K52" s="24" t="b">
        <f>IF(Master!AO56="yes",TRUE,FALSE)</f>
        <v>1</v>
      </c>
      <c r="L52" s="24" t="b">
        <f>IF(Master!AP56="yes",TRUE,FALSE)</f>
        <v>0</v>
      </c>
      <c r="M52" s="24" t="e">
        <f>IF(Master!#REF!="yes",TRUE,FALSE)</f>
        <v>#REF!</v>
      </c>
      <c r="N52" s="24" t="b">
        <f>IF(Master!R56="yes",TRUE,FALSE)</f>
        <v>1</v>
      </c>
      <c r="O52" s="24" t="b">
        <f>IF(Master!AW56="NO",FALSE,TRUE)</f>
        <v>1</v>
      </c>
      <c r="P52" s="24" t="e">
        <f>IF(Master!#REF!="yes",TRUE,FALSE)</f>
        <v>#REF!</v>
      </c>
      <c r="Q52" s="24" t="b">
        <f>IF(Master!BB56="None",FALSE,TRUE)</f>
        <v>0</v>
      </c>
      <c r="R52" s="24">
        <f t="shared" si="0"/>
        <v>5</v>
      </c>
      <c r="S52" s="23">
        <f t="shared" si="1"/>
        <v>2</v>
      </c>
      <c r="T52" s="23">
        <f t="shared" si="2"/>
        <v>0</v>
      </c>
      <c r="U52" s="23">
        <f t="shared" si="3"/>
        <v>3</v>
      </c>
    </row>
    <row r="53" spans="1:21" x14ac:dyDescent="0.2">
      <c r="A53" s="26" t="str">
        <f>Master!A57</f>
        <v>Wisconsin</v>
      </c>
      <c r="B53" s="24" t="e">
        <f>IF(Master!#REF!="yes",TRUE,FALSE)</f>
        <v>#REF!</v>
      </c>
      <c r="C53" s="24" t="b">
        <f>IF(Master!F57="yes",TRUE,FALSE)</f>
        <v>0</v>
      </c>
      <c r="D53" s="24" t="e">
        <f>IF(Master!#REF!="yes",TRUE,FALSE)</f>
        <v>#REF!</v>
      </c>
      <c r="E53" s="24" t="b">
        <f>IF(Master!M57="yes",TRUE,FALSE)</f>
        <v>0</v>
      </c>
      <c r="F53" s="24" t="b">
        <f>IF(Master!N57="yes",TRUE,FALSE)</f>
        <v>1</v>
      </c>
      <c r="G53" s="24" t="e">
        <f>IF(Master!#REF!="yes",TRUE,FALSE)</f>
        <v>#REF!</v>
      </c>
      <c r="H53" s="24" t="b">
        <f>IF(Master!G57&gt;="18",TRUE,FALSE)</f>
        <v>1</v>
      </c>
      <c r="I53" s="24" t="e">
        <f>IF(Master!#REF!="yes",TRUE,FALSE)</f>
        <v>#REF!</v>
      </c>
      <c r="J53" s="24" t="b">
        <f>IF(Master!BD57="yes",FALSE,TRUE)</f>
        <v>1</v>
      </c>
      <c r="K53" s="24" t="b">
        <f>IF(Master!AO57="yes",TRUE,FALSE)</f>
        <v>1</v>
      </c>
      <c r="L53" s="24" t="b">
        <f>IF(Master!AP57="yes",TRUE,FALSE)</f>
        <v>0</v>
      </c>
      <c r="M53" s="24" t="e">
        <f>IF(Master!#REF!="yes",TRUE,FALSE)</f>
        <v>#REF!</v>
      </c>
      <c r="N53" s="24" t="b">
        <f>IF(Master!R57="yes",TRUE,FALSE)</f>
        <v>0</v>
      </c>
      <c r="O53" s="24" t="b">
        <f>IF(Master!AW57="NO",FALSE,TRUE)</f>
        <v>1</v>
      </c>
      <c r="P53" s="24" t="e">
        <f>IF(Master!#REF!="yes",TRUE,FALSE)</f>
        <v>#REF!</v>
      </c>
      <c r="Q53" s="24" t="b">
        <f>IF(Master!BB57="None",FALSE,TRUE)</f>
        <v>1</v>
      </c>
      <c r="R53" s="24">
        <f t="shared" si="0"/>
        <v>5</v>
      </c>
      <c r="S53" s="23">
        <f t="shared" si="1"/>
        <v>2</v>
      </c>
      <c r="T53" s="23">
        <f t="shared" si="2"/>
        <v>0</v>
      </c>
      <c r="U53" s="23">
        <f t="shared" si="3"/>
        <v>3</v>
      </c>
    </row>
    <row r="54" spans="1:21" x14ac:dyDescent="0.2">
      <c r="A54" s="26" t="str">
        <f>Master!A58</f>
        <v>Wyoming</v>
      </c>
      <c r="B54" s="24" t="e">
        <f>IF(Master!#REF!="yes",TRUE,FALSE)</f>
        <v>#REF!</v>
      </c>
      <c r="C54" s="24" t="b">
        <f>IF(Master!F58="yes",TRUE,FALSE)</f>
        <v>0</v>
      </c>
      <c r="D54" s="24" t="e">
        <f>IF(Master!#REF!="yes",TRUE,FALSE)</f>
        <v>#REF!</v>
      </c>
      <c r="E54" s="24" t="b">
        <f>IF(Master!M58="yes",TRUE,FALSE)</f>
        <v>0</v>
      </c>
      <c r="F54" s="24" t="b">
        <f>IF(Master!N58="yes",TRUE,FALSE)</f>
        <v>1</v>
      </c>
      <c r="G54" s="24" t="e">
        <f>IF(Master!#REF!="yes",TRUE,FALSE)</f>
        <v>#REF!</v>
      </c>
      <c r="H54" s="24" t="b">
        <f>IF(Master!G58&gt;="18",TRUE,FALSE)</f>
        <v>1</v>
      </c>
      <c r="I54" s="24" t="e">
        <f>IF(Master!#REF!="yes",TRUE,FALSE)</f>
        <v>#REF!</v>
      </c>
      <c r="J54" s="24" t="b">
        <f>IF(Master!BD58="yes",FALSE,TRUE)</f>
        <v>0</v>
      </c>
      <c r="K54" s="24" t="b">
        <f>IF(Master!AO58="yes",TRUE,FALSE)</f>
        <v>1</v>
      </c>
      <c r="L54" s="24" t="b">
        <f>IF(Master!AP58="yes",TRUE,FALSE)</f>
        <v>0</v>
      </c>
      <c r="M54" s="24" t="e">
        <f>IF(Master!#REF!="yes",TRUE,FALSE)</f>
        <v>#REF!</v>
      </c>
      <c r="N54" s="24" t="b">
        <f>IF(Master!R58="yes",TRUE,FALSE)</f>
        <v>1</v>
      </c>
      <c r="O54" s="24" t="b">
        <f>IF(Master!AW58="NO",FALSE,TRUE)</f>
        <v>1</v>
      </c>
      <c r="P54" s="24" t="e">
        <f>IF(Master!#REF!="yes",TRUE,FALSE)</f>
        <v>#REF!</v>
      </c>
      <c r="Q54" s="24" t="b">
        <f>IF(Master!BB58="None",FALSE,TRUE)</f>
        <v>1</v>
      </c>
      <c r="R54" s="24">
        <f t="shared" si="0"/>
        <v>7</v>
      </c>
      <c r="S54" s="23">
        <f t="shared" si="1"/>
        <v>2</v>
      </c>
      <c r="T54" s="23">
        <f t="shared" si="2"/>
        <v>1</v>
      </c>
      <c r="U54" s="23">
        <f t="shared" si="3"/>
        <v>4</v>
      </c>
    </row>
    <row r="55" spans="1:21" x14ac:dyDescent="0.2">
      <c r="A55" s="24" t="s">
        <v>522</v>
      </c>
      <c r="B55" s="24">
        <f t="shared" ref="B55:P55" si="4">COUNTIF(B4:B54,TRUE)</f>
        <v>0</v>
      </c>
      <c r="C55" s="24">
        <f t="shared" si="4"/>
        <v>12</v>
      </c>
      <c r="D55" s="24">
        <f t="shared" si="4"/>
        <v>0</v>
      </c>
      <c r="E55" s="24">
        <f t="shared" si="4"/>
        <v>10</v>
      </c>
      <c r="F55" s="24">
        <f t="shared" si="4"/>
        <v>43</v>
      </c>
      <c r="G55" s="24">
        <f t="shared" si="4"/>
        <v>0</v>
      </c>
      <c r="H55" s="24">
        <f t="shared" si="4"/>
        <v>51</v>
      </c>
      <c r="I55" s="24">
        <f t="shared" si="4"/>
        <v>0</v>
      </c>
      <c r="J55" s="24">
        <f t="shared" si="4"/>
        <v>37</v>
      </c>
      <c r="K55" s="24">
        <f t="shared" si="4"/>
        <v>25</v>
      </c>
      <c r="L55" s="24">
        <f t="shared" si="4"/>
        <v>17</v>
      </c>
      <c r="M55" s="24">
        <f t="shared" si="4"/>
        <v>0</v>
      </c>
      <c r="N55" s="24">
        <f t="shared" si="4"/>
        <v>50</v>
      </c>
      <c r="O55" s="24">
        <f t="shared" si="4"/>
        <v>47</v>
      </c>
      <c r="P55" s="24">
        <f t="shared" si="4"/>
        <v>0</v>
      </c>
      <c r="Q55" s="24">
        <f>COUNTIF(Q4:Q54,TRUE)</f>
        <v>42</v>
      </c>
      <c r="R55" s="24">
        <f>SUM(R4:R54)</f>
        <v>311</v>
      </c>
    </row>
    <row r="56" spans="1:21" x14ac:dyDescent="0.2">
      <c r="A56" s="24" t="s">
        <v>527</v>
      </c>
      <c r="B56" s="24">
        <f>COUNTIF(B4:B54,FALSE)</f>
        <v>0</v>
      </c>
      <c r="C56" s="24">
        <f>COUNTIF(C4:C54,FALSE)</f>
        <v>39</v>
      </c>
      <c r="D56" s="24">
        <f t="shared" ref="D56:M56" si="5">COUNTIF(D4:D54,FALSE)</f>
        <v>0</v>
      </c>
      <c r="E56" s="24">
        <f t="shared" si="5"/>
        <v>41</v>
      </c>
      <c r="F56" s="24">
        <f t="shared" si="5"/>
        <v>8</v>
      </c>
      <c r="G56" s="24">
        <f t="shared" si="5"/>
        <v>0</v>
      </c>
      <c r="H56" s="24">
        <f t="shared" si="5"/>
        <v>0</v>
      </c>
      <c r="I56" s="24">
        <f t="shared" si="5"/>
        <v>0</v>
      </c>
      <c r="J56" s="24">
        <f t="shared" si="5"/>
        <v>14</v>
      </c>
      <c r="K56" s="24">
        <f t="shared" si="5"/>
        <v>26</v>
      </c>
      <c r="L56" s="24">
        <f t="shared" si="5"/>
        <v>34</v>
      </c>
      <c r="M56" s="24">
        <f t="shared" si="5"/>
        <v>0</v>
      </c>
      <c r="N56" s="24">
        <f>COUNTIF(N4:N54,FALSE)</f>
        <v>1</v>
      </c>
      <c r="O56" s="24">
        <f>COUNTIF(O4:O54,FALSE)</f>
        <v>4</v>
      </c>
      <c r="P56" s="24">
        <f>COUNTIF(P4:P54,FALSE)</f>
        <v>0</v>
      </c>
      <c r="Q56" s="24">
        <f>COUNTIF(Q4:Q54,FALSE)</f>
        <v>9</v>
      </c>
      <c r="R56" s="24">
        <f>816-R55</f>
        <v>505</v>
      </c>
    </row>
    <row r="57" spans="1:21" x14ac:dyDescent="0.2">
      <c r="B57" s="24"/>
      <c r="C57" s="24"/>
      <c r="D57" s="24"/>
      <c r="E57" s="24"/>
      <c r="F57" s="24"/>
      <c r="G57" s="24"/>
      <c r="H57" s="24"/>
      <c r="I57" s="27"/>
      <c r="J57" s="28"/>
      <c r="K57" s="28"/>
      <c r="L57" s="27"/>
      <c r="M57" s="24"/>
      <c r="N57" s="24"/>
      <c r="O57" s="24"/>
      <c r="P57" s="24"/>
      <c r="Q57" s="24"/>
      <c r="R57" s="24"/>
    </row>
    <row r="58" spans="1:21" x14ac:dyDescent="0.2">
      <c r="B58" s="24"/>
      <c r="C58" s="24"/>
      <c r="D58" s="24"/>
      <c r="E58" s="24"/>
      <c r="F58" s="24"/>
      <c r="G58" s="24"/>
      <c r="H58" s="24"/>
      <c r="I58" s="24"/>
      <c r="J58" s="24"/>
      <c r="K58" s="24"/>
      <c r="L58" s="24"/>
      <c r="M58" s="24"/>
      <c r="N58" s="24"/>
      <c r="O58" s="24"/>
      <c r="P58" s="24"/>
      <c r="Q58" s="24"/>
      <c r="R58" s="24"/>
    </row>
    <row r="59" spans="1:21" x14ac:dyDescent="0.2">
      <c r="B59" s="24"/>
      <c r="C59" s="24"/>
      <c r="D59" s="24"/>
      <c r="E59" s="24"/>
      <c r="F59" s="24"/>
      <c r="G59" s="24"/>
      <c r="H59" s="24"/>
      <c r="I59" s="24"/>
      <c r="J59" s="24"/>
      <c r="K59" s="24"/>
      <c r="L59" s="24"/>
      <c r="M59" s="24"/>
      <c r="N59" s="24"/>
      <c r="O59" s="24"/>
      <c r="P59" s="24"/>
      <c r="Q59" s="24"/>
      <c r="R59" s="24"/>
    </row>
    <row r="60" spans="1:21" x14ac:dyDescent="0.2">
      <c r="B60" s="24"/>
      <c r="C60" s="24"/>
      <c r="D60" s="24"/>
      <c r="E60" s="24"/>
      <c r="F60" s="24"/>
      <c r="G60" s="24"/>
      <c r="H60" s="24"/>
      <c r="I60" s="24"/>
      <c r="J60" s="24"/>
      <c r="K60" s="24"/>
      <c r="L60" s="24"/>
      <c r="M60" s="24"/>
      <c r="N60" s="24"/>
      <c r="O60" s="24"/>
      <c r="P60" s="24"/>
      <c r="Q60" s="24"/>
      <c r="R60" s="24"/>
    </row>
    <row r="61" spans="1:21" x14ac:dyDescent="0.2">
      <c r="B61" s="24"/>
      <c r="C61" s="24"/>
      <c r="D61" s="24"/>
      <c r="E61" s="24"/>
      <c r="F61" s="24"/>
      <c r="G61" s="24"/>
      <c r="H61" s="24"/>
      <c r="I61" s="24"/>
      <c r="J61" s="24"/>
      <c r="K61" s="24"/>
      <c r="L61" s="24"/>
      <c r="M61" s="24"/>
      <c r="N61" s="24"/>
      <c r="O61" s="24"/>
      <c r="P61" s="24"/>
      <c r="Q61" s="24"/>
      <c r="R61" s="24"/>
    </row>
    <row r="62" spans="1:21" x14ac:dyDescent="0.2">
      <c r="B62" s="24"/>
      <c r="C62" s="24"/>
      <c r="D62" s="24"/>
      <c r="E62" s="24"/>
      <c r="F62" s="24"/>
      <c r="G62" s="24"/>
      <c r="H62" s="24"/>
      <c r="I62" s="24"/>
      <c r="J62" s="24"/>
      <c r="K62" s="24"/>
      <c r="L62" s="24"/>
      <c r="M62" s="24"/>
      <c r="N62" s="24"/>
      <c r="O62" s="24"/>
      <c r="P62" s="24"/>
      <c r="Q62" s="24"/>
      <c r="R62" s="24"/>
    </row>
    <row r="64" spans="1:21" x14ac:dyDescent="0.2">
      <c r="B64" s="78"/>
    </row>
    <row r="67" spans="8:8" x14ac:dyDescent="0.2">
      <c r="H67" s="27"/>
    </row>
    <row r="68" spans="8:8" x14ac:dyDescent="0.2">
      <c r="H68" s="27"/>
    </row>
    <row r="69" spans="8:8" x14ac:dyDescent="0.2">
      <c r="H69" s="27"/>
    </row>
    <row r="70" spans="8:8" x14ac:dyDescent="0.2">
      <c r="H70" s="27"/>
    </row>
    <row r="71" spans="8:8" x14ac:dyDescent="0.2">
      <c r="H71" s="27"/>
    </row>
    <row r="72" spans="8:8" x14ac:dyDescent="0.2">
      <c r="H72" s="27"/>
    </row>
    <row r="73" spans="8:8" x14ac:dyDescent="0.2">
      <c r="H73" s="27"/>
    </row>
    <row r="74" spans="8:8" x14ac:dyDescent="0.2">
      <c r="H74" s="27"/>
    </row>
    <row r="75" spans="8:8" x14ac:dyDescent="0.2">
      <c r="H75" s="27"/>
    </row>
    <row r="76" spans="8:8" x14ac:dyDescent="0.2">
      <c r="H76" s="27"/>
    </row>
    <row r="77" spans="8:8" x14ac:dyDescent="0.2">
      <c r="H77" s="27"/>
    </row>
  </sheetData>
  <sheetProtection password="C5E6" sheet="1" objects="1" scenarios="1" selectLockedCells="1" selectUnlockedCells="1"/>
  <customSheetViews>
    <customSheetView guid="{D11220A0-C700-4943-8151-3EBFAC135D42}" showGridLines="0" fitToPage="1" showRuler="0">
      <pane xSplit="1" ySplit="3" topLeftCell="B4" activePane="bottomRight" state="frozen"/>
      <selection pane="bottomRight"/>
      <pageMargins left="0.25" right="0.25" top="0.5" bottom="0.25" header="0.25" footer="0"/>
      <printOptions gridLines="1"/>
      <pageSetup scale="44" orientation="portrait" r:id="rId1"/>
      <headerFooter alignWithMargins="0"/>
    </customSheetView>
    <customSheetView guid="{96F71044-F42D-4026-85DD-448E7EAE6F48}" showGridLines="0" showRowCol="0" fitToPage="1" hiddenColumns="1" state="hidden" showRuler="0">
      <pageMargins left="0.25" right="0.25" top="0.5" bottom="0.25" header="0.25" footer="0"/>
      <printOptions gridLines="1"/>
      <pageSetup scale="43" orientation="portrait" r:id="rId2"/>
      <headerFooter alignWithMargins="0"/>
    </customSheetView>
    <customSheetView guid="{D87B9587-DAC1-4666-B66A-26D6B89CB630}" showGridLines="0" showRowCol="0" fitToPage="1" hiddenColumns="1" state="hidden" showRuler="0">
      <pageMargins left="0.25" right="0.25" top="0.5" bottom="0.25" header="0.25" footer="0"/>
      <printOptions gridLines="1"/>
      <pageSetup scale="44" orientation="portrait" r:id="rId3"/>
      <headerFooter alignWithMargins="0"/>
    </customSheetView>
  </customSheetViews>
  <mergeCells count="2">
    <mergeCell ref="B1:R1"/>
    <mergeCell ref="B2:R2"/>
  </mergeCells>
  <phoneticPr fontId="0" type="noConversion"/>
  <printOptions gridLines="1"/>
  <pageMargins left="0.25" right="0.25" top="0.5" bottom="0.25" header="0.25" footer="0"/>
  <pageSetup scale="44" orientation="portrait"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52"/>
  <sheetViews>
    <sheetView workbookViewId="0">
      <selection activeCell="C1" sqref="C1"/>
    </sheetView>
  </sheetViews>
  <sheetFormatPr defaultRowHeight="12.75" x14ac:dyDescent="0.2"/>
  <cols>
    <col min="1" max="1" width="10.42578125" bestFit="1" customWidth="1"/>
    <col min="2" max="2" width="14.140625" bestFit="1" customWidth="1"/>
    <col min="4" max="4" width="14.140625" bestFit="1" customWidth="1"/>
    <col min="5" max="5" width="10.42578125" bestFit="1" customWidth="1"/>
  </cols>
  <sheetData>
    <row r="1" spans="1:5" x14ac:dyDescent="0.2">
      <c r="A1" t="e">
        <f>#REF!</f>
        <v>#REF!</v>
      </c>
      <c r="B1" t="e">
        <f>#REF!</f>
        <v>#REF!</v>
      </c>
      <c r="D1" t="e">
        <f>#REF!</f>
        <v>#REF!</v>
      </c>
      <c r="E1" t="e">
        <f>#REF!</f>
        <v>#REF!</v>
      </c>
    </row>
    <row r="2" spans="1:5" x14ac:dyDescent="0.2">
      <c r="A2" t="e">
        <f>#REF!</f>
        <v>#REF!</v>
      </c>
      <c r="B2" t="e">
        <f>#REF!</f>
        <v>#REF!</v>
      </c>
      <c r="D2" t="e">
        <f>#REF!</f>
        <v>#REF!</v>
      </c>
      <c r="E2" t="e">
        <f>#REF!</f>
        <v>#REF!</v>
      </c>
    </row>
    <row r="3" spans="1:5" x14ac:dyDescent="0.2">
      <c r="A3" t="e">
        <f>#REF!</f>
        <v>#REF!</v>
      </c>
      <c r="B3" t="e">
        <f>#REF!</f>
        <v>#REF!</v>
      </c>
      <c r="D3" t="e">
        <f>#REF!</f>
        <v>#REF!</v>
      </c>
      <c r="E3" t="e">
        <f>#REF!</f>
        <v>#REF!</v>
      </c>
    </row>
    <row r="4" spans="1:5" x14ac:dyDescent="0.2">
      <c r="A4" t="e">
        <f>#REF!</f>
        <v>#REF!</v>
      </c>
      <c r="B4" t="e">
        <f>#REF!</f>
        <v>#REF!</v>
      </c>
      <c r="D4" t="e">
        <f>#REF!</f>
        <v>#REF!</v>
      </c>
      <c r="E4" t="e">
        <f>#REF!</f>
        <v>#REF!</v>
      </c>
    </row>
    <row r="5" spans="1:5" x14ac:dyDescent="0.2">
      <c r="A5" t="e">
        <f>#REF!</f>
        <v>#REF!</v>
      </c>
      <c r="B5" t="e">
        <f>#REF!</f>
        <v>#REF!</v>
      </c>
      <c r="D5" t="e">
        <f>#REF!</f>
        <v>#REF!</v>
      </c>
      <c r="E5" t="e">
        <f>#REF!</f>
        <v>#REF!</v>
      </c>
    </row>
    <row r="6" spans="1:5" x14ac:dyDescent="0.2">
      <c r="A6" t="e">
        <f>#REF!</f>
        <v>#REF!</v>
      </c>
      <c r="B6" t="e">
        <f>#REF!</f>
        <v>#REF!</v>
      </c>
      <c r="D6" t="e">
        <f>#REF!</f>
        <v>#REF!</v>
      </c>
      <c r="E6" t="e">
        <f>#REF!</f>
        <v>#REF!</v>
      </c>
    </row>
    <row r="7" spans="1:5" x14ac:dyDescent="0.2">
      <c r="A7" t="e">
        <f>#REF!</f>
        <v>#REF!</v>
      </c>
      <c r="B7" t="e">
        <f>#REF!</f>
        <v>#REF!</v>
      </c>
      <c r="D7" t="e">
        <f>#REF!</f>
        <v>#REF!</v>
      </c>
      <c r="E7" t="e">
        <f>#REF!</f>
        <v>#REF!</v>
      </c>
    </row>
    <row r="8" spans="1:5" x14ac:dyDescent="0.2">
      <c r="A8" t="e">
        <f>#REF!</f>
        <v>#REF!</v>
      </c>
      <c r="B8" t="e">
        <f>#REF!</f>
        <v>#REF!</v>
      </c>
      <c r="D8" t="e">
        <f>#REF!</f>
        <v>#REF!</v>
      </c>
      <c r="E8" t="e">
        <f>#REF!</f>
        <v>#REF!</v>
      </c>
    </row>
    <row r="9" spans="1:5" x14ac:dyDescent="0.2">
      <c r="A9" t="e">
        <f>#REF!</f>
        <v>#REF!</v>
      </c>
      <c r="B9" t="e">
        <f>#REF!</f>
        <v>#REF!</v>
      </c>
      <c r="D9" t="e">
        <f>#REF!</f>
        <v>#REF!</v>
      </c>
      <c r="E9" t="e">
        <f>#REF!</f>
        <v>#REF!</v>
      </c>
    </row>
    <row r="10" spans="1:5" x14ac:dyDescent="0.2">
      <c r="A10" t="e">
        <f>#REF!</f>
        <v>#REF!</v>
      </c>
      <c r="B10" t="e">
        <f>#REF!</f>
        <v>#REF!</v>
      </c>
      <c r="D10" t="e">
        <f>#REF!</f>
        <v>#REF!</v>
      </c>
      <c r="E10" t="e">
        <f>#REF!</f>
        <v>#REF!</v>
      </c>
    </row>
    <row r="11" spans="1:5" x14ac:dyDescent="0.2">
      <c r="A11" t="e">
        <f>#REF!</f>
        <v>#REF!</v>
      </c>
      <c r="B11" t="e">
        <f>#REF!</f>
        <v>#REF!</v>
      </c>
      <c r="D11" t="e">
        <f>#REF!</f>
        <v>#REF!</v>
      </c>
      <c r="E11" t="e">
        <f>#REF!</f>
        <v>#REF!</v>
      </c>
    </row>
    <row r="12" spans="1:5" x14ac:dyDescent="0.2">
      <c r="A12" t="e">
        <f>#REF!</f>
        <v>#REF!</v>
      </c>
      <c r="B12" t="e">
        <f>#REF!</f>
        <v>#REF!</v>
      </c>
      <c r="D12" t="e">
        <f>#REF!</f>
        <v>#REF!</v>
      </c>
      <c r="E12" t="e">
        <f>#REF!</f>
        <v>#REF!</v>
      </c>
    </row>
    <row r="13" spans="1:5" x14ac:dyDescent="0.2">
      <c r="A13" t="e">
        <f>#REF!</f>
        <v>#REF!</v>
      </c>
      <c r="B13" t="e">
        <f>#REF!</f>
        <v>#REF!</v>
      </c>
      <c r="D13" t="e">
        <f>#REF!</f>
        <v>#REF!</v>
      </c>
      <c r="E13" t="e">
        <f>#REF!</f>
        <v>#REF!</v>
      </c>
    </row>
    <row r="14" spans="1:5" x14ac:dyDescent="0.2">
      <c r="A14" t="e">
        <f>#REF!</f>
        <v>#REF!</v>
      </c>
      <c r="B14" t="e">
        <f>#REF!</f>
        <v>#REF!</v>
      </c>
      <c r="D14" t="e">
        <f>#REF!</f>
        <v>#REF!</v>
      </c>
      <c r="E14" t="e">
        <f>#REF!</f>
        <v>#REF!</v>
      </c>
    </row>
    <row r="15" spans="1:5" x14ac:dyDescent="0.2">
      <c r="A15" t="e">
        <f>#REF!</f>
        <v>#REF!</v>
      </c>
      <c r="B15" t="e">
        <f>#REF!</f>
        <v>#REF!</v>
      </c>
      <c r="D15" t="e">
        <f>#REF!</f>
        <v>#REF!</v>
      </c>
      <c r="E15" t="e">
        <f>#REF!</f>
        <v>#REF!</v>
      </c>
    </row>
    <row r="16" spans="1:5" x14ac:dyDescent="0.2">
      <c r="A16" t="e">
        <f>#REF!</f>
        <v>#REF!</v>
      </c>
      <c r="B16" t="e">
        <f>#REF!</f>
        <v>#REF!</v>
      </c>
      <c r="D16" t="e">
        <f>#REF!</f>
        <v>#REF!</v>
      </c>
      <c r="E16" t="e">
        <f>#REF!</f>
        <v>#REF!</v>
      </c>
    </row>
    <row r="17" spans="1:5" x14ac:dyDescent="0.2">
      <c r="A17" t="e">
        <f>#REF!</f>
        <v>#REF!</v>
      </c>
      <c r="B17" t="e">
        <f>#REF!</f>
        <v>#REF!</v>
      </c>
      <c r="D17" t="e">
        <f>#REF!</f>
        <v>#REF!</v>
      </c>
      <c r="E17" t="e">
        <f>#REF!</f>
        <v>#REF!</v>
      </c>
    </row>
    <row r="18" spans="1:5" x14ac:dyDescent="0.2">
      <c r="A18" t="e">
        <f>#REF!</f>
        <v>#REF!</v>
      </c>
      <c r="B18" t="e">
        <f>#REF!</f>
        <v>#REF!</v>
      </c>
      <c r="D18" t="e">
        <f>#REF!</f>
        <v>#REF!</v>
      </c>
      <c r="E18" t="e">
        <f>#REF!</f>
        <v>#REF!</v>
      </c>
    </row>
    <row r="19" spans="1:5" x14ac:dyDescent="0.2">
      <c r="A19" t="e">
        <f>#REF!</f>
        <v>#REF!</v>
      </c>
      <c r="B19" t="e">
        <f>#REF!</f>
        <v>#REF!</v>
      </c>
      <c r="D19" t="e">
        <f>#REF!</f>
        <v>#REF!</v>
      </c>
      <c r="E19" t="e">
        <f>#REF!</f>
        <v>#REF!</v>
      </c>
    </row>
    <row r="20" spans="1:5" x14ac:dyDescent="0.2">
      <c r="A20" t="e">
        <f>#REF!</f>
        <v>#REF!</v>
      </c>
      <c r="B20" t="e">
        <f>#REF!</f>
        <v>#REF!</v>
      </c>
      <c r="D20" t="e">
        <f>#REF!</f>
        <v>#REF!</v>
      </c>
      <c r="E20" t="e">
        <f>#REF!</f>
        <v>#REF!</v>
      </c>
    </row>
    <row r="21" spans="1:5" x14ac:dyDescent="0.2">
      <c r="A21" t="e">
        <f>#REF!</f>
        <v>#REF!</v>
      </c>
      <c r="B21" t="e">
        <f>#REF!</f>
        <v>#REF!</v>
      </c>
      <c r="D21" t="e">
        <f>#REF!</f>
        <v>#REF!</v>
      </c>
      <c r="E21" t="e">
        <f>#REF!</f>
        <v>#REF!</v>
      </c>
    </row>
    <row r="22" spans="1:5" x14ac:dyDescent="0.2">
      <c r="A22" t="e">
        <f>#REF!</f>
        <v>#REF!</v>
      </c>
      <c r="B22" t="e">
        <f>#REF!</f>
        <v>#REF!</v>
      </c>
      <c r="D22" t="e">
        <f>#REF!</f>
        <v>#REF!</v>
      </c>
      <c r="E22" t="e">
        <f>#REF!</f>
        <v>#REF!</v>
      </c>
    </row>
    <row r="23" spans="1:5" x14ac:dyDescent="0.2">
      <c r="A23" t="e">
        <f>#REF!</f>
        <v>#REF!</v>
      </c>
      <c r="B23" t="e">
        <f>#REF!</f>
        <v>#REF!</v>
      </c>
      <c r="D23" t="e">
        <f>#REF!</f>
        <v>#REF!</v>
      </c>
      <c r="E23" t="e">
        <f>#REF!</f>
        <v>#REF!</v>
      </c>
    </row>
    <row r="24" spans="1:5" x14ac:dyDescent="0.2">
      <c r="A24" t="e">
        <f>#REF!</f>
        <v>#REF!</v>
      </c>
      <c r="B24" t="e">
        <f>#REF!</f>
        <v>#REF!</v>
      </c>
      <c r="D24" t="e">
        <f>#REF!</f>
        <v>#REF!</v>
      </c>
      <c r="E24" t="e">
        <f>#REF!</f>
        <v>#REF!</v>
      </c>
    </row>
    <row r="25" spans="1:5" x14ac:dyDescent="0.2">
      <c r="A25" t="e">
        <f>#REF!</f>
        <v>#REF!</v>
      </c>
      <c r="B25" t="e">
        <f>#REF!</f>
        <v>#REF!</v>
      </c>
      <c r="D25" t="e">
        <f>#REF!</f>
        <v>#REF!</v>
      </c>
      <c r="E25" t="e">
        <f>#REF!</f>
        <v>#REF!</v>
      </c>
    </row>
    <row r="26" spans="1:5" x14ac:dyDescent="0.2">
      <c r="A26" t="e">
        <f>#REF!</f>
        <v>#REF!</v>
      </c>
      <c r="B26" t="e">
        <f>#REF!</f>
        <v>#REF!</v>
      </c>
      <c r="D26" t="e">
        <f>#REF!</f>
        <v>#REF!</v>
      </c>
      <c r="E26" t="e">
        <f>#REF!</f>
        <v>#REF!</v>
      </c>
    </row>
    <row r="27" spans="1:5" x14ac:dyDescent="0.2">
      <c r="A27" t="e">
        <f>#REF!</f>
        <v>#REF!</v>
      </c>
      <c r="B27" t="e">
        <f>#REF!</f>
        <v>#REF!</v>
      </c>
      <c r="D27" t="e">
        <f>#REF!</f>
        <v>#REF!</v>
      </c>
      <c r="E27" t="e">
        <f>#REF!</f>
        <v>#REF!</v>
      </c>
    </row>
    <row r="28" spans="1:5" x14ac:dyDescent="0.2">
      <c r="A28" t="e">
        <f>#REF!</f>
        <v>#REF!</v>
      </c>
      <c r="B28" t="e">
        <f>#REF!</f>
        <v>#REF!</v>
      </c>
      <c r="D28" t="e">
        <f>#REF!</f>
        <v>#REF!</v>
      </c>
      <c r="E28" t="e">
        <f>#REF!</f>
        <v>#REF!</v>
      </c>
    </row>
    <row r="29" spans="1:5" x14ac:dyDescent="0.2">
      <c r="A29" t="e">
        <f>#REF!</f>
        <v>#REF!</v>
      </c>
      <c r="B29" t="e">
        <f>#REF!</f>
        <v>#REF!</v>
      </c>
      <c r="D29" t="e">
        <f>#REF!</f>
        <v>#REF!</v>
      </c>
      <c r="E29" t="e">
        <f>#REF!</f>
        <v>#REF!</v>
      </c>
    </row>
    <row r="30" spans="1:5" x14ac:dyDescent="0.2">
      <c r="A30" t="e">
        <f>#REF!</f>
        <v>#REF!</v>
      </c>
      <c r="B30" t="e">
        <f>#REF!</f>
        <v>#REF!</v>
      </c>
      <c r="D30" t="e">
        <f>#REF!</f>
        <v>#REF!</v>
      </c>
      <c r="E30" t="e">
        <f>#REF!</f>
        <v>#REF!</v>
      </c>
    </row>
    <row r="31" spans="1:5" x14ac:dyDescent="0.2">
      <c r="A31" t="e">
        <f>#REF!</f>
        <v>#REF!</v>
      </c>
      <c r="B31" t="e">
        <f>#REF!</f>
        <v>#REF!</v>
      </c>
      <c r="D31" t="e">
        <f>#REF!</f>
        <v>#REF!</v>
      </c>
      <c r="E31" t="e">
        <f>#REF!</f>
        <v>#REF!</v>
      </c>
    </row>
    <row r="32" spans="1:5" x14ac:dyDescent="0.2">
      <c r="A32" t="e">
        <f>#REF!</f>
        <v>#REF!</v>
      </c>
      <c r="B32" t="e">
        <f>#REF!</f>
        <v>#REF!</v>
      </c>
      <c r="D32" t="e">
        <f>#REF!</f>
        <v>#REF!</v>
      </c>
      <c r="E32" t="e">
        <f>#REF!</f>
        <v>#REF!</v>
      </c>
    </row>
    <row r="33" spans="1:5" x14ac:dyDescent="0.2">
      <c r="A33" t="e">
        <f>#REF!</f>
        <v>#REF!</v>
      </c>
      <c r="B33" t="e">
        <f>#REF!</f>
        <v>#REF!</v>
      </c>
      <c r="D33" t="e">
        <f>#REF!</f>
        <v>#REF!</v>
      </c>
      <c r="E33" t="e">
        <f>#REF!</f>
        <v>#REF!</v>
      </c>
    </row>
    <row r="34" spans="1:5" x14ac:dyDescent="0.2">
      <c r="A34" t="e">
        <f>#REF!</f>
        <v>#REF!</v>
      </c>
      <c r="B34" t="e">
        <f>#REF!</f>
        <v>#REF!</v>
      </c>
      <c r="D34" t="e">
        <f>#REF!</f>
        <v>#REF!</v>
      </c>
      <c r="E34" t="e">
        <f>#REF!</f>
        <v>#REF!</v>
      </c>
    </row>
    <row r="35" spans="1:5" x14ac:dyDescent="0.2">
      <c r="A35" t="e">
        <f>#REF!</f>
        <v>#REF!</v>
      </c>
      <c r="B35" t="e">
        <f>#REF!</f>
        <v>#REF!</v>
      </c>
      <c r="D35" t="e">
        <f>#REF!</f>
        <v>#REF!</v>
      </c>
      <c r="E35" t="e">
        <f>#REF!</f>
        <v>#REF!</v>
      </c>
    </row>
    <row r="36" spans="1:5" x14ac:dyDescent="0.2">
      <c r="A36" t="e">
        <f>#REF!</f>
        <v>#REF!</v>
      </c>
      <c r="B36" t="e">
        <f>#REF!</f>
        <v>#REF!</v>
      </c>
      <c r="D36" t="e">
        <f>#REF!</f>
        <v>#REF!</v>
      </c>
      <c r="E36" t="e">
        <f>#REF!</f>
        <v>#REF!</v>
      </c>
    </row>
    <row r="37" spans="1:5" x14ac:dyDescent="0.2">
      <c r="A37" t="e">
        <f>#REF!</f>
        <v>#REF!</v>
      </c>
      <c r="B37" t="e">
        <f>#REF!</f>
        <v>#REF!</v>
      </c>
      <c r="D37" t="e">
        <f>#REF!</f>
        <v>#REF!</v>
      </c>
      <c r="E37" t="e">
        <f>#REF!</f>
        <v>#REF!</v>
      </c>
    </row>
    <row r="38" spans="1:5" x14ac:dyDescent="0.2">
      <c r="A38" t="e">
        <f>#REF!</f>
        <v>#REF!</v>
      </c>
      <c r="B38" t="e">
        <f>#REF!</f>
        <v>#REF!</v>
      </c>
      <c r="D38" t="e">
        <f>#REF!</f>
        <v>#REF!</v>
      </c>
      <c r="E38" t="e">
        <f>#REF!</f>
        <v>#REF!</v>
      </c>
    </row>
    <row r="39" spans="1:5" x14ac:dyDescent="0.2">
      <c r="A39" t="e">
        <f>#REF!</f>
        <v>#REF!</v>
      </c>
      <c r="B39" t="e">
        <f>#REF!</f>
        <v>#REF!</v>
      </c>
      <c r="D39" t="e">
        <f>#REF!</f>
        <v>#REF!</v>
      </c>
      <c r="E39" t="e">
        <f>#REF!</f>
        <v>#REF!</v>
      </c>
    </row>
    <row r="40" spans="1:5" x14ac:dyDescent="0.2">
      <c r="A40" t="e">
        <f>#REF!</f>
        <v>#REF!</v>
      </c>
      <c r="B40" t="e">
        <f>#REF!</f>
        <v>#REF!</v>
      </c>
      <c r="D40" t="e">
        <f>#REF!</f>
        <v>#REF!</v>
      </c>
      <c r="E40" t="e">
        <f>#REF!</f>
        <v>#REF!</v>
      </c>
    </row>
    <row r="41" spans="1:5" x14ac:dyDescent="0.2">
      <c r="A41" t="e">
        <f>#REF!</f>
        <v>#REF!</v>
      </c>
      <c r="B41" t="e">
        <f>#REF!</f>
        <v>#REF!</v>
      </c>
      <c r="D41" t="e">
        <f>#REF!</f>
        <v>#REF!</v>
      </c>
      <c r="E41" t="e">
        <f>#REF!</f>
        <v>#REF!</v>
      </c>
    </row>
    <row r="42" spans="1:5" x14ac:dyDescent="0.2">
      <c r="A42" t="e">
        <f>#REF!</f>
        <v>#REF!</v>
      </c>
      <c r="B42" t="e">
        <f>#REF!</f>
        <v>#REF!</v>
      </c>
      <c r="D42" t="e">
        <f>#REF!</f>
        <v>#REF!</v>
      </c>
      <c r="E42" t="e">
        <f>#REF!</f>
        <v>#REF!</v>
      </c>
    </row>
    <row r="43" spans="1:5" x14ac:dyDescent="0.2">
      <c r="A43" t="e">
        <f>#REF!</f>
        <v>#REF!</v>
      </c>
      <c r="B43" t="e">
        <f>#REF!</f>
        <v>#REF!</v>
      </c>
      <c r="D43" t="e">
        <f>#REF!</f>
        <v>#REF!</v>
      </c>
      <c r="E43" t="e">
        <f>#REF!</f>
        <v>#REF!</v>
      </c>
    </row>
    <row r="44" spans="1:5" x14ac:dyDescent="0.2">
      <c r="A44" t="e">
        <f>#REF!</f>
        <v>#REF!</v>
      </c>
      <c r="B44" t="e">
        <f>#REF!</f>
        <v>#REF!</v>
      </c>
      <c r="D44" t="e">
        <f>#REF!</f>
        <v>#REF!</v>
      </c>
      <c r="E44" t="e">
        <f>#REF!</f>
        <v>#REF!</v>
      </c>
    </row>
    <row r="45" spans="1:5" x14ac:dyDescent="0.2">
      <c r="A45" t="e">
        <f>#REF!</f>
        <v>#REF!</v>
      </c>
      <c r="B45" t="e">
        <f>#REF!</f>
        <v>#REF!</v>
      </c>
      <c r="D45" t="e">
        <f>#REF!</f>
        <v>#REF!</v>
      </c>
      <c r="E45" t="e">
        <f>#REF!</f>
        <v>#REF!</v>
      </c>
    </row>
    <row r="46" spans="1:5" x14ac:dyDescent="0.2">
      <c r="A46" t="e">
        <f>#REF!</f>
        <v>#REF!</v>
      </c>
      <c r="B46" t="e">
        <f>#REF!</f>
        <v>#REF!</v>
      </c>
      <c r="D46" t="e">
        <f>#REF!</f>
        <v>#REF!</v>
      </c>
      <c r="E46" t="e">
        <f>#REF!</f>
        <v>#REF!</v>
      </c>
    </row>
    <row r="47" spans="1:5" x14ac:dyDescent="0.2">
      <c r="A47" t="e">
        <f>#REF!</f>
        <v>#REF!</v>
      </c>
      <c r="B47" t="e">
        <f>#REF!</f>
        <v>#REF!</v>
      </c>
      <c r="D47" t="e">
        <f>#REF!</f>
        <v>#REF!</v>
      </c>
      <c r="E47" t="e">
        <f>#REF!</f>
        <v>#REF!</v>
      </c>
    </row>
    <row r="48" spans="1:5" x14ac:dyDescent="0.2">
      <c r="A48" t="e">
        <f>#REF!</f>
        <v>#REF!</v>
      </c>
      <c r="B48" t="e">
        <f>#REF!</f>
        <v>#REF!</v>
      </c>
      <c r="D48" t="e">
        <f>#REF!</f>
        <v>#REF!</v>
      </c>
      <c r="E48" t="e">
        <f>#REF!</f>
        <v>#REF!</v>
      </c>
    </row>
    <row r="49" spans="1:5" x14ac:dyDescent="0.2">
      <c r="A49" t="e">
        <f>#REF!</f>
        <v>#REF!</v>
      </c>
      <c r="B49" t="e">
        <f>#REF!</f>
        <v>#REF!</v>
      </c>
      <c r="D49" t="e">
        <f>#REF!</f>
        <v>#REF!</v>
      </c>
      <c r="E49" t="e">
        <f>#REF!</f>
        <v>#REF!</v>
      </c>
    </row>
    <row r="50" spans="1:5" x14ac:dyDescent="0.2">
      <c r="A50" t="e">
        <f>#REF!</f>
        <v>#REF!</v>
      </c>
      <c r="B50" t="e">
        <f>#REF!</f>
        <v>#REF!</v>
      </c>
      <c r="D50" t="e">
        <f>#REF!</f>
        <v>#REF!</v>
      </c>
      <c r="E50" t="e">
        <f>#REF!</f>
        <v>#REF!</v>
      </c>
    </row>
    <row r="51" spans="1:5" x14ac:dyDescent="0.2">
      <c r="A51" t="e">
        <f>#REF!</f>
        <v>#REF!</v>
      </c>
      <c r="B51" t="e">
        <f>#REF!</f>
        <v>#REF!</v>
      </c>
      <c r="D51" t="e">
        <f>#REF!</f>
        <v>#REF!</v>
      </c>
      <c r="E51" t="e">
        <f>#REF!</f>
        <v>#REF!</v>
      </c>
    </row>
    <row r="52" spans="1:5" x14ac:dyDescent="0.2">
      <c r="A52" t="e">
        <f>#REF!</f>
        <v>#REF!</v>
      </c>
      <c r="B52" t="e">
        <f>#REF!</f>
        <v>#REF!</v>
      </c>
      <c r="D52" t="e">
        <f>#REF!</f>
        <v>#REF!</v>
      </c>
      <c r="E52" t="e">
        <f>#REF!</f>
        <v>#REF!</v>
      </c>
    </row>
  </sheetData>
  <sheetProtection selectLockedCells="1" selectUnlockedCells="1"/>
  <customSheetViews>
    <customSheetView guid="{D11220A0-C700-4943-8151-3EBFAC135D42}" state="hidden" showRuler="0">
      <selection activeCell="C1" sqref="C1"/>
      <pageMargins left="0.75" right="0.75" top="1" bottom="1" header="0.5" footer="0.5"/>
      <headerFooter alignWithMargins="0"/>
    </customSheetView>
    <customSheetView guid="{96F71044-F42D-4026-85DD-448E7EAE6F48}" state="hidden" showRuler="0">
      <selection activeCell="C1" sqref="C1"/>
      <pageMargins left="0.75" right="0.75" top="1" bottom="1" header="0.5" footer="0.5"/>
      <headerFooter alignWithMargins="0"/>
    </customSheetView>
    <customSheetView guid="{D87B9587-DAC1-4666-B66A-26D6B89CB630}" state="hidden" showRuler="0">
      <selection activeCell="C1" sqref="C1"/>
      <pageMargins left="0.75" right="0.75" top="1" bottom="1" header="0.5" footer="0.5"/>
      <headerFooter alignWithMargins="0"/>
    </customSheetView>
  </customSheetViews>
  <phoneticPr fontId="8"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A2" sqref="A2"/>
    </sheetView>
  </sheetViews>
  <sheetFormatPr defaultRowHeight="18" x14ac:dyDescent="0.25"/>
  <cols>
    <col min="1" max="1" width="121.42578125" style="90" customWidth="1"/>
    <col min="2" max="2" width="9.140625" style="191"/>
    <col min="3" max="3" width="10.42578125" style="191" customWidth="1"/>
    <col min="4" max="14" width="9.140625" style="191"/>
  </cols>
  <sheetData>
    <row r="1" spans="1:1" ht="22.5" x14ac:dyDescent="0.3">
      <c r="A1" s="91" t="s">
        <v>608</v>
      </c>
    </row>
    <row r="2" spans="1:1" ht="162" x14ac:dyDescent="0.25">
      <c r="A2" s="189" t="s">
        <v>845</v>
      </c>
    </row>
    <row r="3" spans="1:1" s="191" customFormat="1" x14ac:dyDescent="0.25">
      <c r="A3" s="190"/>
    </row>
    <row r="4" spans="1:1" s="191" customFormat="1" x14ac:dyDescent="0.25">
      <c r="A4" s="190"/>
    </row>
    <row r="5" spans="1:1" s="191" customFormat="1" x14ac:dyDescent="0.25">
      <c r="A5" s="190"/>
    </row>
    <row r="6" spans="1:1" s="191" customFormat="1" x14ac:dyDescent="0.25">
      <c r="A6" s="192"/>
    </row>
    <row r="7" spans="1:1" s="191" customFormat="1" x14ac:dyDescent="0.25">
      <c r="A7" s="193"/>
    </row>
    <row r="8" spans="1:1" s="191" customFormat="1" x14ac:dyDescent="0.25">
      <c r="A8" s="193"/>
    </row>
    <row r="9" spans="1:1" s="191" customFormat="1" x14ac:dyDescent="0.25">
      <c r="A9" s="193"/>
    </row>
    <row r="10" spans="1:1" s="191" customFormat="1" x14ac:dyDescent="0.25">
      <c r="A10" s="193"/>
    </row>
    <row r="11" spans="1:1" s="191" customFormat="1" x14ac:dyDescent="0.25">
      <c r="A11" s="193"/>
    </row>
    <row r="12" spans="1:1" s="191" customFormat="1" x14ac:dyDescent="0.25">
      <c r="A12" s="193"/>
    </row>
    <row r="13" spans="1:1" s="191" customFormat="1" x14ac:dyDescent="0.25">
      <c r="A13" s="193"/>
    </row>
    <row r="14" spans="1:1" s="191" customFormat="1" x14ac:dyDescent="0.25">
      <c r="A14" s="193"/>
    </row>
    <row r="15" spans="1:1" s="191" customFormat="1" x14ac:dyDescent="0.25">
      <c r="A15" s="193"/>
    </row>
  </sheetData>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Master</vt:lpstr>
      <vt:lpstr>Glossary</vt:lpstr>
      <vt:lpstr>NTDPC Disclaimer</vt:lpstr>
      <vt:lpstr>Update Log</vt:lpstr>
      <vt:lpstr>Scorecard Hide</vt:lpstr>
      <vt:lpstr>Scorecard sort</vt:lpstr>
      <vt:lpstr>PHMSA Disclaimer</vt:lpstr>
      <vt:lpstr>Master!Print_Area</vt:lpstr>
      <vt:lpstr>Master!Print_Titles</vt:lpstr>
    </vt:vector>
  </TitlesOfParts>
  <Company>Sprint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NTDPC OC Law Summary</dc:title>
  <dc:subject>State CBYD Laws</dc:subject>
  <dc:creator>Thomas D. Nail</dc:creator>
  <cp:lastModifiedBy>Herb Wilhite</cp:lastModifiedBy>
  <cp:revision>1</cp:revision>
  <cp:lastPrinted>2010-08-26T15:28:59Z</cp:lastPrinted>
  <dcterms:created xsi:type="dcterms:W3CDTF">2002-12-17T21:41:01Z</dcterms:created>
  <dcterms:modified xsi:type="dcterms:W3CDTF">2012-04-23T12:16:50Z</dcterms:modified>
</cp:coreProperties>
</file>